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PCPLAZA\Desktop\대회기술표\"/>
    </mc:Choice>
  </mc:AlternateContent>
  <xr:revisionPtr revIDLastSave="0" documentId="13_ncr:1_{62AE56D3-1D0C-4B25-A22A-8E754D0D7E5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3 line" sheetId="8" r:id="rId1"/>
    <sheet name="기준" sheetId="4" r:id="rId2"/>
  </sheets>
  <definedNames>
    <definedName name="_xlnm.Print_Area" localSheetId="0">'3 line'!$A$1:$Z$32</definedName>
    <definedName name="_xlnm.Print_Area" localSheetId="1">기준!$A$1:$C$109</definedName>
    <definedName name="_xlnm.Print_Titles" localSheetId="1">기준!$1:$1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J18" i="8" l="1"/>
  <c r="AI18" i="8"/>
  <c r="AI14" i="8"/>
  <c r="T25" i="8"/>
  <c r="N25" i="8"/>
  <c r="B25" i="8" s="1"/>
  <c r="AC21" i="8"/>
  <c r="AC20" i="8"/>
  <c r="AF20" i="8" s="1"/>
  <c r="T15" i="8"/>
  <c r="AE9" i="8" s="1"/>
  <c r="H15" i="8"/>
  <c r="AE6" i="8" s="1"/>
  <c r="AC19" i="8"/>
  <c r="AC9" i="8"/>
  <c r="AC8" i="8"/>
  <c r="AC7" i="8"/>
  <c r="AC6" i="8"/>
  <c r="V20" i="8"/>
  <c r="AE18" i="8" s="1"/>
  <c r="N20" i="8"/>
  <c r="AE15" i="8" s="1"/>
  <c r="F20" i="8"/>
  <c r="AE12" i="8" s="1"/>
  <c r="B20" i="8"/>
  <c r="AC5" i="8"/>
  <c r="AC4" i="8"/>
  <c r="AC18" i="8"/>
  <c r="AC17" i="8"/>
  <c r="AC16" i="8"/>
  <c r="AC15" i="8"/>
  <c r="AC14" i="8"/>
  <c r="AC13" i="8"/>
  <c r="AC12" i="8"/>
  <c r="AC11" i="8"/>
  <c r="AC10" i="8"/>
  <c r="AE21" i="8" l="1"/>
  <c r="AF22" i="8" s="1"/>
  <c r="AD11" i="8"/>
  <c r="AF11" i="8" s="1"/>
  <c r="AD15" i="8"/>
  <c r="AF15" i="8" s="1"/>
  <c r="AI15" i="8"/>
  <c r="AI16" i="8" s="1"/>
  <c r="AD13" i="8"/>
  <c r="AF13" i="8" s="1"/>
  <c r="AJ19" i="8"/>
  <c r="AI19" i="8"/>
  <c r="AI20" i="8" s="1"/>
  <c r="AD12" i="8"/>
  <c r="AF12" i="8" s="1"/>
  <c r="AD6" i="8"/>
  <c r="AF6" i="8" s="1"/>
  <c r="AD16" i="8"/>
  <c r="AF16" i="8" s="1"/>
  <c r="AD9" i="8"/>
  <c r="AF9" i="8" s="1"/>
  <c r="AD18" i="8"/>
  <c r="AF18" i="8" s="1"/>
  <c r="AD17" i="8"/>
  <c r="AF17" i="8" s="1"/>
  <c r="AD8" i="8"/>
  <c r="AF8" i="8" s="1"/>
  <c r="AD10" i="8"/>
  <c r="AF10" i="8" s="1"/>
  <c r="AD14" i="8"/>
  <c r="AF14" i="8" s="1"/>
  <c r="AD4" i="8"/>
  <c r="AF4" i="8" s="1"/>
  <c r="AD5" i="8"/>
  <c r="AF5" i="8" s="1"/>
  <c r="AD7" i="8"/>
  <c r="AF7" i="8" s="1"/>
  <c r="AD19" i="8"/>
  <c r="AF19" i="8" s="1"/>
  <c r="AD20" i="8"/>
  <c r="AD21" i="8"/>
  <c r="AF21" i="8" s="1"/>
  <c r="B15" i="8"/>
  <c r="Z22" i="8"/>
  <c r="AJ20" i="8" l="1"/>
  <c r="R20" i="8" s="1"/>
  <c r="N15" i="8"/>
  <c r="Z12" i="8" s="1"/>
  <c r="J20" i="8"/>
  <c r="Z17" i="8" l="1"/>
  <c r="B27" i="8" s="1"/>
</calcChain>
</file>

<file path=xl/sharedStrings.xml><?xml version="1.0" encoding="utf-8"?>
<sst xmlns="http://schemas.openxmlformats.org/spreadsheetml/2006/main" count="160" uniqueCount="150">
  <si>
    <t>신청 점수</t>
  </si>
  <si>
    <t>신청점수</t>
    <phoneticPr fontId="4" type="noConversion"/>
  </si>
  <si>
    <t>감점</t>
    <phoneticPr fontId="4" type="noConversion"/>
  </si>
  <si>
    <t>가산점</t>
    <phoneticPr fontId="4" type="noConversion"/>
  </si>
  <si>
    <t>라인1
(2com)</t>
    <phoneticPr fontId="4" type="noConversion"/>
  </si>
  <si>
    <t>기술구성안</t>
    <phoneticPr fontId="4" type="noConversion"/>
  </si>
  <si>
    <t>참가부문</t>
    <phoneticPr fontId="4" type="noConversion"/>
  </si>
  <si>
    <t>팀명</t>
    <phoneticPr fontId="4" type="noConversion"/>
  </si>
  <si>
    <t>선수명</t>
    <phoneticPr fontId="4" type="noConversion"/>
  </si>
  <si>
    <t>선수정보</t>
    <phoneticPr fontId="4" type="noConversion"/>
  </si>
  <si>
    <t>심판최종점수</t>
    <phoneticPr fontId="4" type="noConversion"/>
  </si>
  <si>
    <t>P720</t>
  </si>
  <si>
    <t>F900</t>
  </si>
  <si>
    <t>P900</t>
  </si>
  <si>
    <t>P1080</t>
  </si>
  <si>
    <t>P1260</t>
  </si>
  <si>
    <t>F1260</t>
  </si>
  <si>
    <t>기술명</t>
    <phoneticPr fontId="4" type="noConversion"/>
  </si>
  <si>
    <t>점수</t>
    <phoneticPr fontId="4" type="noConversion"/>
  </si>
  <si>
    <t>구분</t>
    <phoneticPr fontId="4" type="noConversion"/>
  </si>
  <si>
    <t>라인2
(3com)</t>
    <phoneticPr fontId="4" type="noConversion"/>
  </si>
  <si>
    <t>F1080</t>
    <phoneticPr fontId="4" type="noConversion"/>
  </si>
  <si>
    <t>기술 구성</t>
    <phoneticPr fontId="4" type="noConversion"/>
  </si>
  <si>
    <t>기본점수</t>
    <phoneticPr fontId="4" type="noConversion"/>
  </si>
  <si>
    <t>A기술 0개</t>
    <phoneticPr fontId="4" type="noConversion"/>
  </si>
  <si>
    <t>A기술 2개</t>
    <phoneticPr fontId="4" type="noConversion"/>
  </si>
  <si>
    <t>A기술 1개</t>
    <phoneticPr fontId="4" type="noConversion"/>
  </si>
  <si>
    <t>c/t</t>
    <phoneticPr fontId="4" type="noConversion"/>
  </si>
  <si>
    <t>s/t</t>
    <phoneticPr fontId="4" type="noConversion"/>
  </si>
  <si>
    <t>배점</t>
    <phoneticPr fontId="4" type="noConversion"/>
  </si>
  <si>
    <t>5점 이상
+ 5점 이상</t>
    <phoneticPr fontId="4" type="noConversion"/>
  </si>
  <si>
    <t>5점 이상 
+ 4점 이상</t>
    <phoneticPr fontId="4" type="noConversion"/>
  </si>
  <si>
    <t>연결가산점수
배점표</t>
    <phoneticPr fontId="4" type="noConversion"/>
  </si>
  <si>
    <t>한 기술 
5점 이상</t>
    <phoneticPr fontId="4" type="noConversion"/>
  </si>
  <si>
    <t>B1080</t>
    <phoneticPr fontId="4" type="noConversion"/>
  </si>
  <si>
    <t>C1080</t>
    <phoneticPr fontId="4" type="noConversion"/>
  </si>
  <si>
    <t>C720</t>
    <phoneticPr fontId="4" type="noConversion"/>
  </si>
  <si>
    <t>B720</t>
    <phoneticPr fontId="4" type="noConversion"/>
  </si>
  <si>
    <t>P540</t>
    <phoneticPr fontId="4" type="noConversion"/>
  </si>
  <si>
    <t>B540</t>
    <phoneticPr fontId="4" type="noConversion"/>
  </si>
  <si>
    <t>C540</t>
    <phoneticPr fontId="4" type="noConversion"/>
  </si>
  <si>
    <t>BT</t>
    <phoneticPr fontId="4" type="noConversion"/>
  </si>
  <si>
    <t>B900</t>
    <phoneticPr fontId="4" type="noConversion"/>
  </si>
  <si>
    <t>C900</t>
    <phoneticPr fontId="4" type="noConversion"/>
  </si>
  <si>
    <t>C1260</t>
    <phoneticPr fontId="4" type="noConversion"/>
  </si>
  <si>
    <t>F720</t>
    <phoneticPr fontId="4" type="noConversion"/>
  </si>
  <si>
    <t>앞뒤기술종류</t>
    <phoneticPr fontId="4" type="noConversion"/>
  </si>
  <si>
    <t>연결기</t>
    <phoneticPr fontId="4" type="noConversion"/>
  </si>
  <si>
    <t>MESSAGE</t>
    <phoneticPr fontId="4" type="noConversion"/>
  </si>
  <si>
    <t>2. 연결가산점수 계산</t>
    <phoneticPr fontId="4" type="noConversion"/>
  </si>
  <si>
    <t>라인3
(1com)</t>
    <phoneticPr fontId="4" type="noConversion"/>
  </si>
  <si>
    <t>기술명</t>
    <phoneticPr fontId="4" type="noConversion"/>
  </si>
  <si>
    <t>빈도</t>
    <phoneticPr fontId="4" type="noConversion"/>
  </si>
  <si>
    <t>구분</t>
    <phoneticPr fontId="4" type="noConversion"/>
  </si>
  <si>
    <t>점수</t>
    <phoneticPr fontId="4" type="noConversion"/>
  </si>
  <si>
    <t>1. 기술 개수 &amp; 점수 제한</t>
    <phoneticPr fontId="4" type="noConversion"/>
  </si>
  <si>
    <t>A기술 3개</t>
    <phoneticPr fontId="4" type="noConversion"/>
  </si>
  <si>
    <t>훅</t>
    <phoneticPr fontId="4" type="noConversion"/>
  </si>
  <si>
    <t>3Line 기술 신청표</t>
    <phoneticPr fontId="4" type="noConversion"/>
  </si>
  <si>
    <t>크레센트킥</t>
    <phoneticPr fontId="4" type="noConversion"/>
  </si>
  <si>
    <t>앞공중</t>
    <phoneticPr fontId="4" type="noConversion"/>
  </si>
  <si>
    <t>백플립</t>
    <phoneticPr fontId="4" type="noConversion"/>
  </si>
  <si>
    <t>에어리얼</t>
    <phoneticPr fontId="4" type="noConversion"/>
  </si>
  <si>
    <t>웹스터</t>
    <phoneticPr fontId="4" type="noConversion"/>
  </si>
  <si>
    <t>칫게이너</t>
    <phoneticPr fontId="4" type="noConversion"/>
  </si>
  <si>
    <t>뒤공중플래시킥</t>
    <phoneticPr fontId="4" type="noConversion"/>
  </si>
  <si>
    <t>게이너플래시</t>
    <phoneticPr fontId="4" type="noConversion"/>
  </si>
  <si>
    <t>C360스와이프</t>
    <phoneticPr fontId="4" type="noConversion"/>
  </si>
  <si>
    <t>뒤공중티그랩</t>
    <phoneticPr fontId="4" type="noConversion"/>
  </si>
  <si>
    <t>사이드스와이프</t>
    <phoneticPr fontId="4" type="noConversion"/>
  </si>
  <si>
    <t>C540더블</t>
    <phoneticPr fontId="4" type="noConversion"/>
  </si>
  <si>
    <t>C540허리케인</t>
    <phoneticPr fontId="4" type="noConversion"/>
  </si>
  <si>
    <t>잭나이프</t>
    <phoneticPr fontId="4" type="noConversion"/>
  </si>
  <si>
    <t>BT킥</t>
    <phoneticPr fontId="4" type="noConversion"/>
  </si>
  <si>
    <t>BT일루션</t>
    <phoneticPr fontId="4" type="noConversion"/>
  </si>
  <si>
    <t>BT더블렉</t>
    <phoneticPr fontId="4" type="noConversion"/>
  </si>
  <si>
    <t>콕스크류</t>
    <phoneticPr fontId="4" type="noConversion"/>
  </si>
  <si>
    <t>BT일루션라운드킥</t>
    <phoneticPr fontId="4" type="noConversion"/>
  </si>
  <si>
    <t>BT페이롱</t>
    <phoneticPr fontId="4" type="noConversion"/>
  </si>
  <si>
    <t>BT스와이프</t>
    <phoneticPr fontId="4" type="noConversion"/>
  </si>
  <si>
    <t>콕스라운드킥</t>
    <phoneticPr fontId="4" type="noConversion"/>
  </si>
  <si>
    <t>훌턴라운드킥</t>
    <phoneticPr fontId="4" type="noConversion"/>
  </si>
  <si>
    <t>콕스일루션</t>
    <phoneticPr fontId="4" type="noConversion"/>
  </si>
  <si>
    <t>훌턴일루션</t>
    <phoneticPr fontId="4" type="noConversion"/>
  </si>
  <si>
    <t>C720더블라운드킥</t>
    <phoneticPr fontId="4" type="noConversion"/>
  </si>
  <si>
    <t>콕스더블렉</t>
    <phoneticPr fontId="4" type="noConversion"/>
  </si>
  <si>
    <t>훌턴더블렉</t>
    <phoneticPr fontId="4" type="noConversion"/>
  </si>
  <si>
    <t>BT하이퍼훅</t>
    <phoneticPr fontId="4" type="noConversion"/>
  </si>
  <si>
    <t>콕스하이퍼</t>
    <phoneticPr fontId="4" type="noConversion"/>
  </si>
  <si>
    <t>훌턴하이퍼</t>
    <phoneticPr fontId="4" type="noConversion"/>
  </si>
  <si>
    <t>콕스일루션라운드킥</t>
    <phoneticPr fontId="4" type="noConversion"/>
  </si>
  <si>
    <t>훌턴페이롱</t>
    <phoneticPr fontId="4" type="noConversion"/>
  </si>
  <si>
    <t>BT잭나이프</t>
    <phoneticPr fontId="4" type="noConversion"/>
  </si>
  <si>
    <t>콕스스와이프</t>
    <phoneticPr fontId="4" type="noConversion"/>
  </si>
  <si>
    <t>훌턴스와이프</t>
    <phoneticPr fontId="4" type="noConversion"/>
  </si>
  <si>
    <t>콕스박스커터</t>
    <phoneticPr fontId="4" type="noConversion"/>
  </si>
  <si>
    <t>훌턴하이퍼훅</t>
    <phoneticPr fontId="4" type="noConversion"/>
  </si>
  <si>
    <t>BT더블</t>
    <phoneticPr fontId="4" type="noConversion"/>
  </si>
  <si>
    <t>훌턴슈리켄하이퍼훅</t>
    <phoneticPr fontId="4" type="noConversion"/>
  </si>
  <si>
    <t>BT더블킥</t>
    <phoneticPr fontId="4" type="noConversion"/>
  </si>
  <si>
    <t>BT스내퍼스와이프</t>
    <phoneticPr fontId="4" type="noConversion"/>
  </si>
  <si>
    <t>C900허리케인</t>
    <phoneticPr fontId="4" type="noConversion"/>
  </si>
  <si>
    <t>BT더블하이퍼</t>
    <phoneticPr fontId="4" type="noConversion"/>
  </si>
  <si>
    <t>콕스더블</t>
    <phoneticPr fontId="4" type="noConversion"/>
  </si>
  <si>
    <t>훌턴더블</t>
    <phoneticPr fontId="4" type="noConversion"/>
  </si>
  <si>
    <t>콕스더블킥</t>
    <phoneticPr fontId="4" type="noConversion"/>
  </si>
  <si>
    <t>훌턴더블킥</t>
    <phoneticPr fontId="4" type="noConversion"/>
  </si>
  <si>
    <t>콕스스내퍼스와이프</t>
    <phoneticPr fontId="4" type="noConversion"/>
  </si>
  <si>
    <t>훌턴스내퍼스와이프</t>
    <phoneticPr fontId="4" type="noConversion"/>
  </si>
  <si>
    <t>스내퍼스와이프</t>
    <phoneticPr fontId="4" type="noConversion"/>
  </si>
  <si>
    <t>BT더블하이퍼훅</t>
    <phoneticPr fontId="4" type="noConversion"/>
  </si>
  <si>
    <t>콕스더블하이퍼</t>
    <phoneticPr fontId="4" type="noConversion"/>
  </si>
  <si>
    <t>훌턴더블하이퍼</t>
    <phoneticPr fontId="4" type="noConversion"/>
  </si>
  <si>
    <t>뒤공중두바퀴</t>
    <phoneticPr fontId="4" type="noConversion"/>
  </si>
  <si>
    <t>콕스더블스와이프</t>
    <phoneticPr fontId="4" type="noConversion"/>
  </si>
  <si>
    <t>훌턴더블스와이프</t>
    <phoneticPr fontId="4" type="noConversion"/>
  </si>
  <si>
    <t>스내퍼스와이프하이퍼</t>
    <phoneticPr fontId="4" type="noConversion"/>
  </si>
  <si>
    <t>콕스더블박스커터</t>
    <phoneticPr fontId="4" type="noConversion"/>
  </si>
  <si>
    <t>훌턴더블하이퍼훅</t>
    <phoneticPr fontId="4" type="noConversion"/>
  </si>
  <si>
    <t>BT트리플</t>
    <phoneticPr fontId="4" type="noConversion"/>
  </si>
  <si>
    <t>콕스트리플</t>
    <phoneticPr fontId="4" type="noConversion"/>
  </si>
  <si>
    <t>훌턴트리플</t>
    <phoneticPr fontId="4" type="noConversion"/>
  </si>
  <si>
    <t>c720</t>
    <phoneticPr fontId="4" type="noConversion"/>
  </si>
  <si>
    <t>bt</t>
    <phoneticPr fontId="4" type="noConversion"/>
  </si>
  <si>
    <t>f720</t>
    <phoneticPr fontId="4" type="noConversion"/>
  </si>
  <si>
    <t>옆돌기</t>
    <phoneticPr fontId="4" type="noConversion"/>
  </si>
  <si>
    <t>BT하이퍼</t>
    <phoneticPr fontId="4" type="noConversion"/>
  </si>
  <si>
    <t>B1260</t>
    <phoneticPr fontId="4" type="noConversion"/>
  </si>
  <si>
    <t>훌턴</t>
    <phoneticPr fontId="4" type="noConversion"/>
  </si>
  <si>
    <t>콕스슈리켄박스커터</t>
    <phoneticPr fontId="4" type="noConversion"/>
  </si>
  <si>
    <t>콕스더블렉트위스트</t>
    <phoneticPr fontId="4" type="noConversion"/>
  </si>
  <si>
    <t>훌턴더블렉트위스트</t>
    <phoneticPr fontId="4" type="noConversion"/>
  </si>
  <si>
    <t>F720잭나이프</t>
    <phoneticPr fontId="4" type="noConversion"/>
  </si>
  <si>
    <t>B720스와이프</t>
    <phoneticPr fontId="4" type="noConversion"/>
  </si>
  <si>
    <t>P720스와이프</t>
    <phoneticPr fontId="4" type="noConversion"/>
  </si>
  <si>
    <t>2,8</t>
    <phoneticPr fontId="4" type="noConversion"/>
  </si>
  <si>
    <t>C720스와이프</t>
    <phoneticPr fontId="4" type="noConversion"/>
  </si>
  <si>
    <t>플래시킥훌턴</t>
    <phoneticPr fontId="4" type="noConversion"/>
  </si>
  <si>
    <t>훌턴잭나이프</t>
    <phoneticPr fontId="4" type="noConversion"/>
  </si>
  <si>
    <t>콕스잭나이프</t>
    <phoneticPr fontId="4" type="noConversion"/>
  </si>
  <si>
    <t>F1080스와이프</t>
    <phoneticPr fontId="4" type="noConversion"/>
  </si>
  <si>
    <t>P1080스와이프</t>
    <phoneticPr fontId="4" type="noConversion"/>
  </si>
  <si>
    <t>플래시킥훌턴더블</t>
    <phoneticPr fontId="4" type="noConversion"/>
  </si>
  <si>
    <t>C1080스와이프</t>
    <phoneticPr fontId="4" type="noConversion"/>
  </si>
  <si>
    <t>B1080스와이프</t>
    <phoneticPr fontId="4" type="noConversion"/>
  </si>
  <si>
    <t>훌턴더블잭나이프</t>
    <phoneticPr fontId="4" type="noConversion"/>
  </si>
  <si>
    <t>콕스더블잭나이프</t>
    <phoneticPr fontId="4" type="noConversion"/>
  </si>
  <si>
    <t>훌턴스내퍼스와이프더블</t>
    <phoneticPr fontId="4" type="noConversion"/>
  </si>
  <si>
    <t>훌턴더블스내퍼스와이프</t>
    <phoneticPr fontId="4" type="noConversion"/>
  </si>
  <si>
    <t>측전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</si>
</sst>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.0"/>
    <numFmt numFmtId="178" formatCode="0.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5">
    <xf numFmtId="0" fontId="0" fillId="0" borderId="0" xfId="0">
      <alignment vertical="center"/>
    </xf>
    <xf numFmtId="0" fontId="8" fillId="0" borderId="0" xfId="0" applyFont="1" applyBorder="1">
      <alignment vertical="center"/>
    </xf>
    <xf numFmtId="0" fontId="10" fillId="0" borderId="32" xfId="0" applyFont="1" applyBorder="1" applyAlignment="1">
      <alignment horizontal="center" vertical="center" wrapText="1"/>
    </xf>
    <xf numFmtId="176" fontId="10" fillId="0" borderId="33" xfId="1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10" fillId="0" borderId="2" xfId="1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176" fontId="9" fillId="0" borderId="8" xfId="1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176" fontId="5" fillId="2" borderId="31" xfId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4" xfId="0" applyFill="1" applyBorder="1">
      <alignment vertical="center"/>
    </xf>
    <xf numFmtId="0" fontId="0" fillId="4" borderId="4" xfId="0" applyFill="1" applyBorder="1">
      <alignment vertical="center"/>
    </xf>
    <xf numFmtId="0" fontId="7" fillId="0" borderId="2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0" fontId="11" fillId="3" borderId="80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0" fillId="0" borderId="6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63" xfId="0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59" xfId="0" applyFont="1" applyBorder="1">
      <alignment vertical="center"/>
    </xf>
    <xf numFmtId="0" fontId="7" fillId="0" borderId="92" xfId="0" applyFont="1" applyBorder="1">
      <alignment vertical="center"/>
    </xf>
    <xf numFmtId="0" fontId="3" fillId="0" borderId="9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87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11" fillId="4" borderId="78" xfId="0" applyFont="1" applyFill="1" applyBorder="1" applyAlignment="1" applyProtection="1">
      <alignment horizontal="center" vertical="center" wrapText="1"/>
      <protection locked="0"/>
    </xf>
    <xf numFmtId="0" fontId="11" fillId="4" borderId="6" xfId="0" applyFont="1" applyFill="1" applyBorder="1" applyAlignment="1" applyProtection="1">
      <alignment horizontal="center" vertical="center" wrapText="1"/>
      <protection locked="0"/>
    </xf>
    <xf numFmtId="0" fontId="11" fillId="4" borderId="7" xfId="0" applyFont="1" applyFill="1" applyBorder="1" applyAlignment="1" applyProtection="1">
      <alignment horizontal="center" vertical="center" wrapText="1"/>
      <protection locked="0"/>
    </xf>
    <xf numFmtId="0" fontId="11" fillId="4" borderId="79" xfId="0" applyFont="1" applyFill="1" applyBorder="1" applyAlignment="1" applyProtection="1">
      <alignment horizontal="center" vertical="center" wrapText="1"/>
      <protection locked="0"/>
    </xf>
    <xf numFmtId="0" fontId="11" fillId="4" borderId="0" xfId="0" applyFont="1" applyFill="1" applyBorder="1" applyAlignment="1" applyProtection="1">
      <alignment horizontal="center" vertical="center" wrapText="1"/>
      <protection locked="0"/>
    </xf>
    <xf numFmtId="0" fontId="11" fillId="4" borderId="9" xfId="0" applyFont="1" applyFill="1" applyBorder="1" applyAlignment="1" applyProtection="1">
      <alignment horizontal="center" vertical="center" wrapText="1"/>
      <protection locked="0"/>
    </xf>
    <xf numFmtId="0" fontId="11" fillId="4" borderId="93" xfId="0" applyFont="1" applyFill="1" applyBorder="1" applyAlignment="1" applyProtection="1">
      <alignment horizontal="center" vertical="center" wrapText="1"/>
      <protection locked="0"/>
    </xf>
    <xf numFmtId="0" fontId="11" fillId="4" borderId="94" xfId="0" applyFont="1" applyFill="1" applyBorder="1" applyAlignment="1" applyProtection="1">
      <alignment horizontal="center" vertical="center" wrapText="1"/>
      <protection locked="0"/>
    </xf>
    <xf numFmtId="0" fontId="11" fillId="4" borderId="95" xfId="0" applyFont="1" applyFill="1" applyBorder="1" applyAlignment="1" applyProtection="1">
      <alignment horizontal="center" vertical="center" wrapText="1"/>
      <protection locked="0"/>
    </xf>
    <xf numFmtId="0" fontId="11" fillId="4" borderId="15" xfId="0" applyFont="1" applyFill="1" applyBorder="1" applyAlignment="1" applyProtection="1">
      <alignment horizontal="center" vertical="center" wrapText="1"/>
      <protection locked="0"/>
    </xf>
    <xf numFmtId="0" fontId="11" fillId="4" borderId="16" xfId="0" applyFont="1" applyFill="1" applyBorder="1" applyAlignment="1" applyProtection="1">
      <alignment horizontal="center" vertical="center" wrapText="1"/>
      <protection locked="0"/>
    </xf>
    <xf numFmtId="0" fontId="11" fillId="4" borderId="17" xfId="0" applyFont="1" applyFill="1" applyBorder="1" applyAlignment="1" applyProtection="1">
      <alignment horizontal="center" vertical="center" wrapText="1"/>
      <protection locked="0"/>
    </xf>
    <xf numFmtId="0" fontId="11" fillId="4" borderId="18" xfId="0" applyFont="1" applyFill="1" applyBorder="1" applyAlignment="1" applyProtection="1">
      <alignment horizontal="center" vertical="center" wrapText="1"/>
      <protection locked="0"/>
    </xf>
    <xf numFmtId="0" fontId="11" fillId="4" borderId="19" xfId="0" applyFont="1" applyFill="1" applyBorder="1" applyAlignment="1" applyProtection="1">
      <alignment horizontal="center" vertical="center" wrapText="1"/>
      <protection locked="0"/>
    </xf>
    <xf numFmtId="0" fontId="11" fillId="4" borderId="20" xfId="0" applyFont="1" applyFill="1" applyBorder="1" applyAlignment="1" applyProtection="1">
      <alignment horizontal="center" vertical="center" wrapText="1"/>
      <protection locked="0"/>
    </xf>
    <xf numFmtId="0" fontId="11" fillId="4" borderId="5" xfId="0" applyFont="1" applyFill="1" applyBorder="1" applyAlignment="1" applyProtection="1">
      <alignment horizontal="center" vertical="center" wrapText="1"/>
      <protection locked="0"/>
    </xf>
    <xf numFmtId="0" fontId="11" fillId="4" borderId="76" xfId="0" applyFont="1" applyFill="1" applyBorder="1" applyAlignment="1" applyProtection="1">
      <alignment horizontal="center" vertical="center" wrapText="1"/>
      <protection locked="0"/>
    </xf>
    <xf numFmtId="0" fontId="11" fillId="4" borderId="8" xfId="0" applyFont="1" applyFill="1" applyBorder="1" applyAlignment="1" applyProtection="1">
      <alignment horizontal="center" vertical="center" wrapText="1"/>
      <protection locked="0"/>
    </xf>
    <xf numFmtId="0" fontId="11" fillId="4" borderId="77" xfId="0" applyFont="1" applyFill="1" applyBorder="1" applyAlignment="1" applyProtection="1">
      <alignment horizontal="center" vertical="center" wrapText="1"/>
      <protection locked="0"/>
    </xf>
    <xf numFmtId="0" fontId="11" fillId="4" borderId="98" xfId="0" applyFont="1" applyFill="1" applyBorder="1" applyAlignment="1" applyProtection="1">
      <alignment horizontal="center" vertical="center" wrapText="1"/>
      <protection locked="0"/>
    </xf>
    <xf numFmtId="0" fontId="11" fillId="4" borderId="99" xfId="0" applyFont="1" applyFill="1" applyBorder="1" applyAlignment="1" applyProtection="1">
      <alignment horizontal="center" vertical="center" wrapText="1"/>
      <protection locked="0"/>
    </xf>
    <xf numFmtId="0" fontId="11" fillId="0" borderId="65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3" fillId="0" borderId="9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7" fontId="11" fillId="0" borderId="25" xfId="0" applyNumberFormat="1" applyFont="1" applyFill="1" applyBorder="1" applyAlignment="1">
      <alignment horizontal="center" vertical="center" wrapText="1"/>
    </xf>
    <xf numFmtId="177" fontId="11" fillId="0" borderId="25" xfId="0" applyNumberFormat="1" applyFont="1" applyBorder="1" applyAlignment="1">
      <alignment horizontal="center" vertical="center" wrapText="1"/>
    </xf>
    <xf numFmtId="0" fontId="11" fillId="0" borderId="64" xfId="0" applyFont="1" applyFill="1" applyBorder="1" applyAlignment="1">
      <alignment horizontal="center" vertical="center" wrapText="1"/>
    </xf>
    <xf numFmtId="0" fontId="11" fillId="0" borderId="65" xfId="0" applyFont="1" applyFill="1" applyBorder="1" applyAlignment="1">
      <alignment horizontal="center" vertical="center" wrapText="1"/>
    </xf>
    <xf numFmtId="178" fontId="11" fillId="0" borderId="54" xfId="0" applyNumberFormat="1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0" fontId="11" fillId="0" borderId="91" xfId="0" applyFont="1" applyBorder="1" applyAlignment="1">
      <alignment horizontal="center" vertical="center" wrapText="1"/>
    </xf>
    <xf numFmtId="0" fontId="0" fillId="4" borderId="100" xfId="0" applyFill="1" applyBorder="1" applyAlignment="1" applyProtection="1">
      <alignment horizontal="center" vertical="center"/>
      <protection locked="0"/>
    </xf>
    <xf numFmtId="0" fontId="0" fillId="4" borderId="26" xfId="0" applyFill="1" applyBorder="1" applyAlignment="1" applyProtection="1">
      <alignment horizontal="center" vertical="center"/>
      <protection locked="0"/>
    </xf>
    <xf numFmtId="0" fontId="0" fillId="4" borderId="27" xfId="0" applyFill="1" applyBorder="1" applyAlignment="1" applyProtection="1">
      <alignment horizontal="center" vertical="center"/>
      <protection locked="0"/>
    </xf>
    <xf numFmtId="0" fontId="7" fillId="0" borderId="22" xfId="0" applyFont="1" applyBorder="1" applyAlignment="1">
      <alignment horizontal="center" vertical="center"/>
    </xf>
    <xf numFmtId="0" fontId="11" fillId="0" borderId="66" xfId="0" applyFont="1" applyFill="1" applyBorder="1" applyAlignment="1">
      <alignment horizontal="center" vertical="center" wrapText="1"/>
    </xf>
    <xf numFmtId="0" fontId="11" fillId="0" borderId="64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67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4" borderId="45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60" xfId="0" applyFont="1" applyFill="1" applyBorder="1" applyAlignment="1" applyProtection="1">
      <alignment horizontal="center" vertical="center" wrapText="1"/>
      <protection locked="0"/>
    </xf>
    <xf numFmtId="0" fontId="3" fillId="4" borderId="61" xfId="0" applyFont="1" applyFill="1" applyBorder="1" applyAlignment="1" applyProtection="1">
      <alignment horizontal="center" vertical="center" wrapText="1"/>
      <protection locked="0"/>
    </xf>
    <xf numFmtId="0" fontId="3" fillId="4" borderId="46" xfId="0" applyFont="1" applyFill="1" applyBorder="1" applyAlignment="1" applyProtection="1">
      <alignment horizontal="center" vertical="center" wrapText="1"/>
      <protection locked="0"/>
    </xf>
    <xf numFmtId="0" fontId="3" fillId="4" borderId="62" xfId="0" applyFont="1" applyFill="1" applyBorder="1" applyAlignment="1" applyProtection="1">
      <alignment horizontal="center" vertical="center" wrapText="1"/>
      <protection locked="0"/>
    </xf>
    <xf numFmtId="0" fontId="7" fillId="0" borderId="25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4" borderId="78" xfId="0" applyFont="1" applyFill="1" applyBorder="1" applyAlignment="1" applyProtection="1">
      <alignment horizontal="center" vertical="center" wrapText="1"/>
      <protection locked="0"/>
    </xf>
    <xf numFmtId="0" fontId="7" fillId="4" borderId="7" xfId="0" applyFont="1" applyFill="1" applyBorder="1" applyAlignment="1" applyProtection="1">
      <alignment horizontal="center" vertical="center" wrapText="1"/>
      <protection locked="0"/>
    </xf>
    <xf numFmtId="0" fontId="7" fillId="4" borderId="93" xfId="0" applyFont="1" applyFill="1" applyBorder="1" applyAlignment="1" applyProtection="1">
      <alignment horizontal="center" vertical="center" wrapText="1"/>
      <protection locked="0"/>
    </xf>
    <xf numFmtId="0" fontId="7" fillId="4" borderId="95" xfId="0" applyFont="1" applyFill="1" applyBorder="1" applyAlignment="1" applyProtection="1">
      <alignment horizontal="center" vertical="center" wrapText="1"/>
      <protection locked="0"/>
    </xf>
    <xf numFmtId="0" fontId="7" fillId="4" borderId="100" xfId="0" applyFont="1" applyFill="1" applyBorder="1" applyAlignment="1" applyProtection="1">
      <alignment horizontal="center" vertical="center" wrapText="1"/>
      <protection locked="0"/>
    </xf>
    <xf numFmtId="0" fontId="7" fillId="4" borderId="27" xfId="0" applyFont="1" applyFill="1" applyBorder="1" applyAlignment="1" applyProtection="1">
      <alignment horizontal="center" vertical="center" wrapText="1"/>
      <protection locked="0"/>
    </xf>
    <xf numFmtId="0" fontId="7" fillId="4" borderId="68" xfId="0" applyFont="1" applyFill="1" applyBorder="1" applyAlignment="1" applyProtection="1">
      <alignment horizontal="center" vertical="center" wrapText="1"/>
      <protection locked="0"/>
    </xf>
    <xf numFmtId="0" fontId="7" fillId="4" borderId="69" xfId="0" applyFont="1" applyFill="1" applyBorder="1" applyAlignment="1" applyProtection="1">
      <alignment horizontal="center" vertical="center" wrapText="1"/>
      <protection locked="0"/>
    </xf>
    <xf numFmtId="0" fontId="7" fillId="4" borderId="71" xfId="0" applyFont="1" applyFill="1" applyBorder="1" applyAlignment="1" applyProtection="1">
      <alignment horizontal="center" vertical="center" wrapText="1"/>
      <protection locked="0"/>
    </xf>
    <xf numFmtId="0" fontId="7" fillId="4" borderId="72" xfId="0" applyFont="1" applyFill="1" applyBorder="1" applyAlignment="1" applyProtection="1">
      <alignment horizontal="center" vertical="center" wrapText="1"/>
      <protection locked="0"/>
    </xf>
    <xf numFmtId="0" fontId="7" fillId="4" borderId="34" xfId="0" applyFont="1" applyFill="1" applyBorder="1" applyAlignment="1" applyProtection="1">
      <alignment horizontal="center" vertical="center" wrapText="1"/>
      <protection locked="0"/>
    </xf>
    <xf numFmtId="0" fontId="7" fillId="4" borderId="35" xfId="0" applyFont="1" applyFill="1" applyBorder="1" applyAlignment="1" applyProtection="1">
      <alignment horizontal="center" vertical="center" wrapText="1"/>
      <protection locked="0"/>
    </xf>
    <xf numFmtId="0" fontId="7" fillId="4" borderId="12" xfId="0" applyFont="1" applyFill="1" applyBorder="1" applyAlignment="1" applyProtection="1">
      <alignment horizontal="center" vertical="center" wrapText="1"/>
      <protection locked="0"/>
    </xf>
    <xf numFmtId="0" fontId="7" fillId="4" borderId="13" xfId="0" applyFont="1" applyFill="1" applyBorder="1" applyAlignment="1" applyProtection="1">
      <alignment horizontal="center" vertical="center" wrapText="1"/>
      <protection locked="0"/>
    </xf>
    <xf numFmtId="177" fontId="11" fillId="0" borderId="86" xfId="0" applyNumberFormat="1" applyFont="1" applyBorder="1" applyAlignment="1">
      <alignment horizontal="center" vertical="center" wrapText="1"/>
    </xf>
    <xf numFmtId="0" fontId="11" fillId="0" borderId="88" xfId="0" applyFont="1" applyBorder="1" applyAlignment="1">
      <alignment horizontal="center" vertical="center" wrapText="1"/>
    </xf>
    <xf numFmtId="0" fontId="11" fillId="0" borderId="89" xfId="0" applyFont="1" applyBorder="1" applyAlignment="1">
      <alignment horizontal="center" vertical="center" wrapText="1"/>
    </xf>
    <xf numFmtId="178" fontId="7" fillId="0" borderId="25" xfId="0" applyNumberFormat="1" applyFont="1" applyFill="1" applyBorder="1" applyAlignment="1">
      <alignment horizontal="center" vertical="center"/>
    </xf>
    <xf numFmtId="0" fontId="3" fillId="0" borderId="85" xfId="0" applyFont="1" applyBorder="1" applyAlignment="1">
      <alignment horizontal="center" vertical="center" wrapText="1"/>
    </xf>
    <xf numFmtId="0" fontId="11" fillId="4" borderId="68" xfId="0" applyFont="1" applyFill="1" applyBorder="1" applyAlignment="1" applyProtection="1">
      <alignment horizontal="center" vertical="center" wrapText="1"/>
      <protection locked="0"/>
    </xf>
    <xf numFmtId="0" fontId="11" fillId="4" borderId="69" xfId="0" applyFont="1" applyFill="1" applyBorder="1" applyAlignment="1" applyProtection="1">
      <alignment horizontal="center" vertical="center" wrapText="1"/>
      <protection locked="0"/>
    </xf>
    <xf numFmtId="0" fontId="11" fillId="4" borderId="71" xfId="0" applyFont="1" applyFill="1" applyBorder="1" applyAlignment="1" applyProtection="1">
      <alignment horizontal="center" vertical="center" wrapText="1"/>
      <protection locked="0"/>
    </xf>
    <xf numFmtId="0" fontId="11" fillId="4" borderId="72" xfId="0" applyFont="1" applyFill="1" applyBorder="1" applyAlignment="1" applyProtection="1">
      <alignment horizontal="center" vertical="center" wrapText="1"/>
      <protection locked="0"/>
    </xf>
    <xf numFmtId="0" fontId="11" fillId="4" borderId="34" xfId="0" applyFont="1" applyFill="1" applyBorder="1" applyAlignment="1" applyProtection="1">
      <alignment horizontal="center" vertical="center" wrapText="1"/>
      <protection locked="0"/>
    </xf>
    <xf numFmtId="0" fontId="11" fillId="4" borderId="35" xfId="0" applyFont="1" applyFill="1" applyBorder="1" applyAlignment="1" applyProtection="1">
      <alignment horizontal="center" vertical="center" wrapText="1"/>
      <protection locked="0"/>
    </xf>
    <xf numFmtId="0" fontId="11" fillId="4" borderId="12" xfId="0" applyFont="1" applyFill="1" applyBorder="1" applyAlignment="1" applyProtection="1">
      <alignment horizontal="center" vertical="center" wrapText="1"/>
      <protection locked="0"/>
    </xf>
    <xf numFmtId="0" fontId="11" fillId="4" borderId="13" xfId="0" applyFont="1" applyFill="1" applyBorder="1" applyAlignment="1" applyProtection="1">
      <alignment horizontal="center" vertical="center" wrapText="1"/>
      <protection locked="0"/>
    </xf>
    <xf numFmtId="177" fontId="11" fillId="0" borderId="63" xfId="0" applyNumberFormat="1" applyFont="1" applyBorder="1" applyAlignment="1">
      <alignment horizontal="center" vertical="center" wrapText="1"/>
    </xf>
    <xf numFmtId="0" fontId="7" fillId="4" borderId="70" xfId="0" applyFont="1" applyFill="1" applyBorder="1" applyAlignment="1" applyProtection="1">
      <alignment horizontal="center" vertical="center" wrapText="1"/>
      <protection locked="0"/>
    </xf>
    <xf numFmtId="0" fontId="7" fillId="4" borderId="73" xfId="0" applyFont="1" applyFill="1" applyBorder="1" applyAlignment="1" applyProtection="1">
      <alignment horizontal="center" vertical="center" wrapText="1"/>
      <protection locked="0"/>
    </xf>
    <xf numFmtId="0" fontId="7" fillId="4" borderId="36" xfId="0" applyFont="1" applyFill="1" applyBorder="1" applyAlignment="1" applyProtection="1">
      <alignment horizontal="center" vertical="center" wrapText="1"/>
      <protection locked="0"/>
    </xf>
    <xf numFmtId="0" fontId="2" fillId="0" borderId="75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178" fontId="3" fillId="0" borderId="35" xfId="0" applyNumberFormat="1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177" fontId="11" fillId="0" borderId="98" xfId="0" applyNumberFormat="1" applyFont="1" applyFill="1" applyBorder="1" applyAlignment="1">
      <alignment horizontal="center" vertical="center" wrapText="1"/>
    </xf>
    <xf numFmtId="177" fontId="11" fillId="0" borderId="94" xfId="0" applyNumberFormat="1" applyFont="1" applyFill="1" applyBorder="1" applyAlignment="1">
      <alignment horizontal="center" vertical="center" wrapText="1"/>
    </xf>
    <xf numFmtId="177" fontId="11" fillId="0" borderId="95" xfId="0" applyNumberFormat="1" applyFont="1" applyFill="1" applyBorder="1" applyAlignment="1">
      <alignment horizontal="center" vertical="center" wrapText="1"/>
    </xf>
    <xf numFmtId="0" fontId="11" fillId="0" borderId="83" xfId="0" applyFont="1" applyFill="1" applyBorder="1" applyAlignment="1">
      <alignment horizontal="center" vertical="center" wrapText="1"/>
    </xf>
    <xf numFmtId="0" fontId="11" fillId="0" borderId="84" xfId="0" applyFont="1" applyFill="1" applyBorder="1" applyAlignment="1">
      <alignment horizontal="center" vertical="center" wrapText="1"/>
    </xf>
    <xf numFmtId="0" fontId="11" fillId="0" borderId="82" xfId="0" applyFont="1" applyFill="1" applyBorder="1" applyAlignment="1">
      <alignment horizontal="center" vertical="center" wrapText="1"/>
    </xf>
    <xf numFmtId="0" fontId="11" fillId="0" borderId="81" xfId="0" applyFont="1" applyFill="1" applyBorder="1" applyAlignment="1">
      <alignment horizontal="center" vertical="center" wrapText="1"/>
    </xf>
    <xf numFmtId="0" fontId="11" fillId="0" borderId="81" xfId="0" applyFont="1" applyBorder="1" applyAlignment="1">
      <alignment horizontal="center" vertical="center" wrapText="1"/>
    </xf>
    <xf numFmtId="0" fontId="11" fillId="0" borderId="84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A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U58"/>
  <sheetViews>
    <sheetView tabSelected="1" zoomScale="70" zoomScaleNormal="70" zoomScaleSheetLayoutView="55" workbookViewId="0">
      <selection activeCell="N22" sqref="N22:Y24"/>
    </sheetView>
  </sheetViews>
  <sheetFormatPr defaultRowHeight="16.5" x14ac:dyDescent="0.3"/>
  <cols>
    <col min="1" max="1" width="12.625" customWidth="1"/>
    <col min="2" max="25" width="2.625" customWidth="1"/>
    <col min="26" max="26" width="12.625" customWidth="1"/>
    <col min="27" max="27" width="5.625" customWidth="1"/>
    <col min="28" max="29" width="10.75" customWidth="1"/>
    <col min="30" max="31" width="10.75" hidden="1" customWidth="1"/>
    <col min="32" max="32" width="36.125" customWidth="1"/>
    <col min="33" max="33" width="4.25" customWidth="1"/>
    <col min="34" max="34" width="13.875" customWidth="1"/>
    <col min="35" max="35" width="7.25" customWidth="1"/>
    <col min="36" max="39" width="10.375" customWidth="1"/>
    <col min="40" max="40" width="9" customWidth="1"/>
  </cols>
  <sheetData>
    <row r="1" spans="1:47" ht="18.75" customHeight="1" x14ac:dyDescent="0.3">
      <c r="A1" s="38" t="s">
        <v>58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47" ht="18.75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B2" s="26" t="s">
        <v>55</v>
      </c>
      <c r="AH2" s="26" t="s">
        <v>49</v>
      </c>
    </row>
    <row r="3" spans="1:47" ht="18.75" customHeight="1" thickBot="1" x14ac:dyDescent="0.3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B3" s="29" t="s">
        <v>53</v>
      </c>
      <c r="AC3" s="29" t="s">
        <v>51</v>
      </c>
      <c r="AD3" s="29" t="s">
        <v>52</v>
      </c>
      <c r="AE3" s="29" t="s">
        <v>54</v>
      </c>
      <c r="AF3" s="34" t="s">
        <v>48</v>
      </c>
      <c r="AG3" s="34"/>
    </row>
    <row r="4" spans="1:47" ht="18.75" customHeight="1" x14ac:dyDescent="0.3">
      <c r="A4" s="40" t="s">
        <v>9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2"/>
      <c r="AB4" s="159" t="s">
        <v>4</v>
      </c>
      <c r="AC4" s="27" t="str">
        <f>B12</f>
        <v>옆돌기</v>
      </c>
      <c r="AD4" s="27">
        <f>COUNTIF($AC$4:AC$22,AC4)</f>
        <v>1</v>
      </c>
      <c r="AE4" s="27"/>
      <c r="AF4" s="30" t="str">
        <f t="shared" ref="AF4:AF21" si="0">IF(AC4=0,"",IF(AD4&gt;2,AC4&amp;" "&amp;AD4&amp;"회",""))</f>
        <v/>
      </c>
      <c r="AG4" s="30"/>
      <c r="AH4" s="46" t="s">
        <v>32</v>
      </c>
      <c r="AI4" s="47"/>
      <c r="AJ4" s="97" t="s">
        <v>23</v>
      </c>
      <c r="AK4" s="97" t="s">
        <v>33</v>
      </c>
      <c r="AL4" s="97" t="s">
        <v>31</v>
      </c>
      <c r="AM4" s="97" t="s">
        <v>30</v>
      </c>
    </row>
    <row r="5" spans="1:47" ht="18.75" customHeight="1" x14ac:dyDescent="0.3">
      <c r="A5" s="43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5"/>
      <c r="AB5" s="160"/>
      <c r="AC5" s="33" t="str">
        <f>E12</f>
        <v>c/t</v>
      </c>
      <c r="AD5" s="33">
        <f>COUNTIF($AC$4:AC$22,AC5)</f>
        <v>1</v>
      </c>
      <c r="AE5" s="33"/>
      <c r="AF5" s="30" t="str">
        <f t="shared" si="0"/>
        <v/>
      </c>
      <c r="AG5" s="30"/>
      <c r="AH5" s="47"/>
      <c r="AI5" s="47"/>
      <c r="AJ5" s="98"/>
      <c r="AK5" s="98"/>
      <c r="AL5" s="98"/>
      <c r="AM5" s="98"/>
    </row>
    <row r="6" spans="1:47" ht="18.75" customHeight="1" x14ac:dyDescent="0.3">
      <c r="A6" s="99" t="s">
        <v>6</v>
      </c>
      <c r="B6" s="100"/>
      <c r="C6" s="100"/>
      <c r="D6" s="100"/>
      <c r="E6" s="100"/>
      <c r="F6" s="100"/>
      <c r="G6" s="100"/>
      <c r="H6" s="100" t="s">
        <v>7</v>
      </c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 t="s">
        <v>8</v>
      </c>
      <c r="U6" s="100"/>
      <c r="V6" s="100"/>
      <c r="W6" s="100"/>
      <c r="X6" s="100"/>
      <c r="Y6" s="100"/>
      <c r="Z6" s="101"/>
      <c r="AB6" s="160"/>
      <c r="AC6" s="32" t="str">
        <f>H12</f>
        <v>훌턴더블</v>
      </c>
      <c r="AD6" s="32">
        <f>COUNTIF($AC$4:AC$22,AC6)</f>
        <v>1</v>
      </c>
      <c r="AE6" s="32">
        <f>IF(H15&gt;=5, 1,0)</f>
        <v>1</v>
      </c>
      <c r="AF6" s="30" t="str">
        <f t="shared" si="0"/>
        <v/>
      </c>
      <c r="AG6" s="30"/>
      <c r="AH6" s="47"/>
      <c r="AI6" s="47"/>
      <c r="AJ6" s="19">
        <v>1</v>
      </c>
      <c r="AK6" s="19">
        <v>2</v>
      </c>
      <c r="AL6" s="19">
        <v>3</v>
      </c>
      <c r="AM6" s="19">
        <v>4</v>
      </c>
    </row>
    <row r="7" spans="1:47" ht="18.75" customHeight="1" x14ac:dyDescent="0.3">
      <c r="A7" s="102"/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6"/>
      <c r="AB7" s="160"/>
      <c r="AC7" s="27" t="str">
        <f>N12</f>
        <v>훅</v>
      </c>
      <c r="AD7" s="27">
        <f>COUNTIF($AC$4:AC$22,AC7)</f>
        <v>1</v>
      </c>
      <c r="AE7" s="27"/>
      <c r="AF7" s="30" t="str">
        <f t="shared" si="0"/>
        <v/>
      </c>
      <c r="AG7" s="30"/>
      <c r="AH7" s="21" t="s">
        <v>28</v>
      </c>
      <c r="AI7" s="20">
        <v>1</v>
      </c>
      <c r="AJ7" s="13">
        <v>0.5</v>
      </c>
      <c r="AK7" s="13">
        <v>1</v>
      </c>
      <c r="AL7" s="13">
        <v>2</v>
      </c>
      <c r="AM7" s="13">
        <v>3</v>
      </c>
    </row>
    <row r="8" spans="1:47" ht="18.75" customHeight="1" thickBot="1" x14ac:dyDescent="0.35">
      <c r="A8" s="104"/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7"/>
      <c r="AB8" s="160"/>
      <c r="AC8" s="31">
        <f>Q12</f>
        <v>0</v>
      </c>
      <c r="AD8" s="31">
        <f>COUNTIF($AC$4:AC$22,AC8)</f>
        <v>8</v>
      </c>
      <c r="AE8" s="31"/>
      <c r="AF8" s="30" t="str">
        <f t="shared" si="0"/>
        <v/>
      </c>
      <c r="AG8" s="30"/>
      <c r="AH8" s="21" t="s">
        <v>27</v>
      </c>
      <c r="AI8" s="20">
        <v>2</v>
      </c>
      <c r="AJ8" s="13">
        <v>0.5</v>
      </c>
      <c r="AK8" s="13">
        <v>1</v>
      </c>
      <c r="AL8" s="13">
        <v>2</v>
      </c>
      <c r="AM8" s="13">
        <v>3</v>
      </c>
      <c r="AN8" s="22"/>
      <c r="AP8" s="28"/>
      <c r="AQ8" s="23"/>
      <c r="AR8" s="23"/>
      <c r="AS8" s="23"/>
      <c r="AT8" s="23"/>
      <c r="AU8" s="23"/>
    </row>
    <row r="9" spans="1:47" ht="18.75" customHeight="1" x14ac:dyDescent="0.3">
      <c r="A9" s="73" t="s">
        <v>5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5"/>
      <c r="AB9" s="161"/>
      <c r="AC9" s="32" t="str">
        <f>T12</f>
        <v>훌턴트리플</v>
      </c>
      <c r="AD9" s="32">
        <f>COUNTIF($AC$4:AC$22,AC9)</f>
        <v>1</v>
      </c>
      <c r="AE9" s="32">
        <f>IF(T15&gt;=5, 1,0)</f>
        <v>1</v>
      </c>
      <c r="AF9" s="30" t="str">
        <f t="shared" si="0"/>
        <v/>
      </c>
      <c r="AG9" s="30"/>
      <c r="AH9" s="21" t="s">
        <v>24</v>
      </c>
      <c r="AI9" s="20">
        <v>3</v>
      </c>
      <c r="AJ9" s="13">
        <v>0.3</v>
      </c>
      <c r="AK9" s="13">
        <v>0.5</v>
      </c>
      <c r="AL9" s="13">
        <v>0.5</v>
      </c>
      <c r="AM9" s="13">
        <v>2</v>
      </c>
      <c r="AO9" s="28"/>
      <c r="AP9" s="28"/>
    </row>
    <row r="10" spans="1:47" ht="18.75" customHeight="1" x14ac:dyDescent="0.3">
      <c r="A10" s="76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8"/>
      <c r="AB10" s="159" t="s">
        <v>20</v>
      </c>
      <c r="AC10" s="27">
        <f>B17</f>
        <v>0</v>
      </c>
      <c r="AD10" s="27">
        <f>COUNTIF($AC$4:AC$22,AC10)</f>
        <v>8</v>
      </c>
      <c r="AE10" s="27"/>
      <c r="AF10" s="30" t="str">
        <f t="shared" si="0"/>
        <v/>
      </c>
      <c r="AG10" s="30"/>
      <c r="AH10" s="21" t="s">
        <v>26</v>
      </c>
      <c r="AI10" s="20">
        <v>4</v>
      </c>
      <c r="AJ10" s="13">
        <v>0.2</v>
      </c>
      <c r="AK10" s="13">
        <v>0.3</v>
      </c>
      <c r="AL10" s="13">
        <v>0.3</v>
      </c>
      <c r="AM10" s="13">
        <v>0.5</v>
      </c>
      <c r="AO10" s="28"/>
    </row>
    <row r="11" spans="1:47" ht="18.75" customHeight="1" x14ac:dyDescent="0.3">
      <c r="A11" s="79" t="s">
        <v>22</v>
      </c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1"/>
      <c r="Z11" s="37" t="s">
        <v>0</v>
      </c>
      <c r="AB11" s="160"/>
      <c r="AC11" s="31">
        <f>D17</f>
        <v>0</v>
      </c>
      <c r="AD11" s="31">
        <f>COUNTIF($AC$4:AC$22,AC11)</f>
        <v>8</v>
      </c>
      <c r="AE11" s="31"/>
      <c r="AF11" s="30" t="str">
        <f t="shared" si="0"/>
        <v/>
      </c>
      <c r="AG11" s="30"/>
      <c r="AH11" s="21" t="s">
        <v>25</v>
      </c>
      <c r="AI11" s="20">
        <v>5</v>
      </c>
      <c r="AJ11" s="13">
        <v>0.1</v>
      </c>
      <c r="AK11" s="13">
        <v>0.2</v>
      </c>
      <c r="AL11" s="13">
        <v>0.2</v>
      </c>
      <c r="AM11" s="13">
        <v>0.3</v>
      </c>
    </row>
    <row r="12" spans="1:47" ht="18.75" customHeight="1" x14ac:dyDescent="0.3">
      <c r="A12" s="48" t="s">
        <v>4</v>
      </c>
      <c r="B12" s="65" t="s">
        <v>125</v>
      </c>
      <c r="C12" s="51"/>
      <c r="D12" s="66"/>
      <c r="E12" s="50" t="s">
        <v>27</v>
      </c>
      <c r="F12" s="51"/>
      <c r="G12" s="52"/>
      <c r="H12" s="59" t="s">
        <v>104</v>
      </c>
      <c r="I12" s="60"/>
      <c r="J12" s="60"/>
      <c r="K12" s="60"/>
      <c r="L12" s="60"/>
      <c r="M12" s="61"/>
      <c r="N12" s="65" t="s">
        <v>57</v>
      </c>
      <c r="O12" s="51"/>
      <c r="P12" s="66"/>
      <c r="Q12" s="50"/>
      <c r="R12" s="51"/>
      <c r="S12" s="52"/>
      <c r="T12" s="59" t="s">
        <v>121</v>
      </c>
      <c r="U12" s="60"/>
      <c r="V12" s="60"/>
      <c r="W12" s="60"/>
      <c r="X12" s="60"/>
      <c r="Y12" s="61"/>
      <c r="Z12" s="88">
        <f>H15+N15+T15</f>
        <v>12.5</v>
      </c>
      <c r="AB12" s="160"/>
      <c r="AC12" s="32" t="str">
        <f>F17</f>
        <v>f720</v>
      </c>
      <c r="AD12" s="32">
        <f>COUNTIF($AC$4:AC$22,AC12)</f>
        <v>1</v>
      </c>
      <c r="AE12" s="32">
        <f>IF(F20&gt;=5, 1,0)</f>
        <v>0</v>
      </c>
      <c r="AF12" s="30" t="str">
        <f t="shared" si="0"/>
        <v/>
      </c>
      <c r="AG12" s="30"/>
      <c r="AH12" s="21" t="s">
        <v>56</v>
      </c>
      <c r="AI12" s="20">
        <v>6</v>
      </c>
      <c r="AJ12" s="13">
        <v>0</v>
      </c>
      <c r="AK12" s="13">
        <v>0</v>
      </c>
      <c r="AL12" s="13">
        <v>0</v>
      </c>
      <c r="AM12" s="13">
        <v>0</v>
      </c>
    </row>
    <row r="13" spans="1:47" ht="18.75" customHeight="1" x14ac:dyDescent="0.3">
      <c r="A13" s="48"/>
      <c r="B13" s="67"/>
      <c r="C13" s="54"/>
      <c r="D13" s="68"/>
      <c r="E13" s="53"/>
      <c r="F13" s="54"/>
      <c r="G13" s="55"/>
      <c r="H13" s="62"/>
      <c r="I13" s="63"/>
      <c r="J13" s="63"/>
      <c r="K13" s="63"/>
      <c r="L13" s="63"/>
      <c r="M13" s="64"/>
      <c r="N13" s="67"/>
      <c r="O13" s="54"/>
      <c r="P13" s="68"/>
      <c r="Q13" s="56"/>
      <c r="R13" s="57"/>
      <c r="S13" s="58"/>
      <c r="T13" s="62"/>
      <c r="U13" s="63"/>
      <c r="V13" s="63"/>
      <c r="W13" s="63"/>
      <c r="X13" s="63"/>
      <c r="Y13" s="64"/>
      <c r="Z13" s="89"/>
      <c r="AB13" s="160"/>
      <c r="AC13" s="27">
        <f>J17</f>
        <v>0</v>
      </c>
      <c r="AD13" s="27">
        <f>COUNTIF($AC$4:AC$22,AC13)</f>
        <v>8</v>
      </c>
      <c r="AE13" s="27"/>
      <c r="AF13" s="30" t="str">
        <f t="shared" si="0"/>
        <v/>
      </c>
      <c r="AG13" s="30"/>
      <c r="AK13" s="14"/>
      <c r="AL13" s="14"/>
    </row>
    <row r="14" spans="1:47" ht="18.75" customHeight="1" x14ac:dyDescent="0.3">
      <c r="A14" s="48"/>
      <c r="B14" s="69"/>
      <c r="C14" s="57"/>
      <c r="D14" s="70"/>
      <c r="E14" s="56"/>
      <c r="F14" s="57"/>
      <c r="G14" s="58"/>
      <c r="H14" s="62"/>
      <c r="I14" s="63"/>
      <c r="J14" s="63"/>
      <c r="K14" s="63"/>
      <c r="L14" s="63"/>
      <c r="M14" s="64"/>
      <c r="N14" s="69"/>
      <c r="O14" s="57"/>
      <c r="P14" s="70"/>
      <c r="Q14" s="91"/>
      <c r="R14" s="92"/>
      <c r="S14" s="93"/>
      <c r="T14" s="62"/>
      <c r="U14" s="63"/>
      <c r="V14" s="63"/>
      <c r="W14" s="63"/>
      <c r="X14" s="63"/>
      <c r="Y14" s="64"/>
      <c r="Z14" s="89"/>
      <c r="AB14" s="160"/>
      <c r="AC14" s="33">
        <f>L17</f>
        <v>0</v>
      </c>
      <c r="AD14" s="33">
        <f>COUNTIF($AC$4:AC$22,AC14)</f>
        <v>8</v>
      </c>
      <c r="AE14" s="33"/>
      <c r="AF14" s="30" t="str">
        <f t="shared" si="0"/>
        <v/>
      </c>
      <c r="AG14" s="30"/>
      <c r="AH14" s="15" t="s">
        <v>47</v>
      </c>
      <c r="AI14" s="15">
        <f>IF(ISBLANK(Q14),IF(N12=$AH$7,$AI$7,IF(OR(N12=$AH$8,Q12=$AH$8),$AI$8,IF(ISBLANK(N12),$AI$9,IF(ISBLANK(Q12),$AI$10,$AI$11)))),$AI$12)</f>
        <v>4</v>
      </c>
      <c r="AJ14" s="14"/>
      <c r="AK14" s="14"/>
    </row>
    <row r="15" spans="1:47" ht="18.75" customHeight="1" x14ac:dyDescent="0.3">
      <c r="A15" s="48"/>
      <c r="B15" s="84">
        <f>IF(OR(B12=$AH$8,E12=$AH$8),IF(H15&gt;=5,$AK$8,$AJ$8),0)</f>
        <v>1</v>
      </c>
      <c r="C15" s="84"/>
      <c r="D15" s="84"/>
      <c r="E15" s="84"/>
      <c r="F15" s="84"/>
      <c r="G15" s="84"/>
      <c r="H15" s="85">
        <f>VLOOKUP(H12,기준!$B:$C,2,FALSE)</f>
        <v>5</v>
      </c>
      <c r="I15" s="85"/>
      <c r="J15" s="85"/>
      <c r="K15" s="85"/>
      <c r="L15" s="85"/>
      <c r="M15" s="85"/>
      <c r="N15" s="84">
        <f>AI16</f>
        <v>0.5</v>
      </c>
      <c r="O15" s="84"/>
      <c r="P15" s="84"/>
      <c r="Q15" s="84"/>
      <c r="R15" s="84"/>
      <c r="S15" s="84"/>
      <c r="T15" s="85">
        <f>VLOOKUP(T12,기준!$B:$C,2,FALSE)</f>
        <v>7</v>
      </c>
      <c r="U15" s="85"/>
      <c r="V15" s="85"/>
      <c r="W15" s="85"/>
      <c r="X15" s="85"/>
      <c r="Y15" s="85"/>
      <c r="Z15" s="90"/>
      <c r="AB15" s="160"/>
      <c r="AC15" s="32" t="str">
        <f>N17</f>
        <v>c720</v>
      </c>
      <c r="AD15" s="32">
        <f>COUNTIF($AC$4:AC$22,AC15)</f>
        <v>1</v>
      </c>
      <c r="AE15" s="32">
        <f>IF(N20&gt;=5, 1,0)</f>
        <v>0</v>
      </c>
      <c r="AF15" s="30" t="str">
        <f t="shared" si="0"/>
        <v/>
      </c>
      <c r="AG15" s="30"/>
      <c r="AH15" s="15" t="s">
        <v>46</v>
      </c>
      <c r="AI15" s="15">
        <f>IF(AND(H15&gt;=5,T15&gt;=5),$AM$6,IF(OR(AND(H15&gt;=5,T15&gt;=4),AND(H15&gt;=4,T15&gt;=5)),$AL$6,IF(OR(H15&gt;=5,T15&gt;=5),$AK$6,$AJ$6)))</f>
        <v>4</v>
      </c>
      <c r="AJ15" s="14"/>
      <c r="AK15" s="14"/>
    </row>
    <row r="16" spans="1:47" ht="18.75" customHeight="1" x14ac:dyDescent="0.3">
      <c r="A16" s="49"/>
      <c r="B16" s="86"/>
      <c r="C16" s="87"/>
      <c r="D16" s="87"/>
      <c r="E16" s="87"/>
      <c r="F16" s="87"/>
      <c r="G16" s="95"/>
      <c r="H16" s="96"/>
      <c r="I16" s="71"/>
      <c r="J16" s="71"/>
      <c r="K16" s="71"/>
      <c r="L16" s="71"/>
      <c r="M16" s="72"/>
      <c r="N16" s="96"/>
      <c r="O16" s="71"/>
      <c r="P16" s="71"/>
      <c r="Q16" s="71"/>
      <c r="R16" s="71"/>
      <c r="S16" s="72"/>
      <c r="T16" s="96"/>
      <c r="U16" s="71"/>
      <c r="V16" s="71"/>
      <c r="W16" s="71"/>
      <c r="X16" s="71"/>
      <c r="Y16" s="72"/>
      <c r="Z16" s="36"/>
      <c r="AB16" s="160"/>
      <c r="AC16" s="27">
        <f>R17</f>
        <v>0</v>
      </c>
      <c r="AD16" s="27">
        <f>COUNTIF($AC$4:AC$22,AC16)</f>
        <v>8</v>
      </c>
      <c r="AE16" s="27"/>
      <c r="AF16" s="30" t="str">
        <f t="shared" si="0"/>
        <v/>
      </c>
      <c r="AG16" s="30"/>
      <c r="AH16" s="16" t="s">
        <v>29</v>
      </c>
      <c r="AI16" s="16">
        <f>INDEX($AJ$7:$AM$12,AI14,AI15)</f>
        <v>0.5</v>
      </c>
      <c r="AJ16" s="14"/>
      <c r="AK16" s="14"/>
    </row>
    <row r="17" spans="1:37" ht="18.600000000000001" customHeight="1" x14ac:dyDescent="0.3">
      <c r="A17" s="128" t="s">
        <v>20</v>
      </c>
      <c r="B17" s="116"/>
      <c r="C17" s="117"/>
      <c r="D17" s="117"/>
      <c r="E17" s="138"/>
      <c r="F17" s="122" t="s">
        <v>124</v>
      </c>
      <c r="G17" s="122"/>
      <c r="H17" s="122"/>
      <c r="I17" s="122"/>
      <c r="J17" s="116"/>
      <c r="K17" s="117"/>
      <c r="L17" s="110"/>
      <c r="M17" s="111"/>
      <c r="N17" s="122" t="s">
        <v>122</v>
      </c>
      <c r="O17" s="122"/>
      <c r="P17" s="122"/>
      <c r="Q17" s="122"/>
      <c r="R17" s="116"/>
      <c r="S17" s="117"/>
      <c r="T17" s="110"/>
      <c r="U17" s="111"/>
      <c r="V17" s="122" t="s">
        <v>123</v>
      </c>
      <c r="W17" s="122"/>
      <c r="X17" s="122"/>
      <c r="Y17" s="122"/>
      <c r="Z17" s="124">
        <f>F20+J20+N20+R20+V20</f>
        <v>7.8999999999999995</v>
      </c>
      <c r="AB17" s="160"/>
      <c r="AC17" s="31">
        <f>T17</f>
        <v>0</v>
      </c>
      <c r="AD17" s="31">
        <f>COUNTIF($AC$4:AC$22,AC17)</f>
        <v>8</v>
      </c>
      <c r="AE17" s="31"/>
      <c r="AF17" s="30" t="str">
        <f t="shared" si="0"/>
        <v/>
      </c>
      <c r="AG17" s="30"/>
      <c r="AH17" s="14"/>
      <c r="AI17" s="14"/>
      <c r="AJ17" s="14"/>
      <c r="AK17" s="14"/>
    </row>
    <row r="18" spans="1:37" ht="18.75" customHeight="1" x14ac:dyDescent="0.3">
      <c r="A18" s="48"/>
      <c r="B18" s="118"/>
      <c r="C18" s="119"/>
      <c r="D18" s="119"/>
      <c r="E18" s="139"/>
      <c r="F18" s="123"/>
      <c r="G18" s="123"/>
      <c r="H18" s="123"/>
      <c r="I18" s="123"/>
      <c r="J18" s="118"/>
      <c r="K18" s="119"/>
      <c r="L18" s="112"/>
      <c r="M18" s="113"/>
      <c r="N18" s="123"/>
      <c r="O18" s="123"/>
      <c r="P18" s="123"/>
      <c r="Q18" s="123"/>
      <c r="R18" s="118"/>
      <c r="S18" s="119"/>
      <c r="T18" s="112"/>
      <c r="U18" s="113"/>
      <c r="V18" s="123"/>
      <c r="W18" s="123"/>
      <c r="X18" s="123"/>
      <c r="Y18" s="123"/>
      <c r="Z18" s="125"/>
      <c r="AB18" s="161"/>
      <c r="AC18" s="32" t="str">
        <f>V17</f>
        <v>bt</v>
      </c>
      <c r="AD18" s="32">
        <f>COUNTIF($AC$4:AC$22,AC18)</f>
        <v>1</v>
      </c>
      <c r="AE18" s="32">
        <f>IF(V20&gt;=5, 1,0)</f>
        <v>0</v>
      </c>
      <c r="AF18" s="30" t="str">
        <f t="shared" si="0"/>
        <v/>
      </c>
      <c r="AG18" s="30"/>
      <c r="AH18" s="15" t="s">
        <v>47</v>
      </c>
      <c r="AI18" s="15">
        <f>IF(ISBLANK(L19),IF(J17=$AH$7,$AI$7,IF(OR(J17=$AH$8,L17=$AH$8),$AI$8,IF(ISBLANK(J17),$AI$9,IF(ISBLANK(L17),$AI$10,$AI$11)))),$AI$12)</f>
        <v>3</v>
      </c>
      <c r="AJ18" s="15">
        <f>IF(ISBLANK(T19),IF(R17=$AH$7,$AI$7,IF(OR(R17=$AH$8,T17=$AH$8),$AI$8,IF(ISBLANK(R17),$AI$9,IF(ISBLANK(T17),$AI$10,$AI$11)))),$AI$12)</f>
        <v>3</v>
      </c>
      <c r="AK18" s="14"/>
    </row>
    <row r="19" spans="1:37" ht="18.75" customHeight="1" x14ac:dyDescent="0.3">
      <c r="A19" s="48"/>
      <c r="B19" s="120"/>
      <c r="C19" s="121"/>
      <c r="D19" s="121"/>
      <c r="E19" s="140"/>
      <c r="F19" s="123"/>
      <c r="G19" s="123"/>
      <c r="H19" s="123"/>
      <c r="I19" s="123"/>
      <c r="J19" s="120"/>
      <c r="K19" s="121"/>
      <c r="L19" s="114"/>
      <c r="M19" s="115"/>
      <c r="N19" s="123"/>
      <c r="O19" s="123"/>
      <c r="P19" s="123"/>
      <c r="Q19" s="123"/>
      <c r="R19" s="120"/>
      <c r="S19" s="121"/>
      <c r="T19" s="114"/>
      <c r="U19" s="115"/>
      <c r="V19" s="123"/>
      <c r="W19" s="123"/>
      <c r="X19" s="123"/>
      <c r="Y19" s="123"/>
      <c r="Z19" s="125"/>
      <c r="AB19" s="82" t="s">
        <v>50</v>
      </c>
      <c r="AC19" s="27" t="str">
        <f>B22</f>
        <v>측전</v>
      </c>
      <c r="AD19" s="27">
        <f>COUNTIF($AC$4:AC$22,AC19)</f>
        <v>1</v>
      </c>
      <c r="AE19" s="27"/>
      <c r="AF19" s="30" t="str">
        <f t="shared" si="0"/>
        <v/>
      </c>
      <c r="AG19" s="30"/>
      <c r="AH19" s="15" t="s">
        <v>46</v>
      </c>
      <c r="AI19" s="15">
        <f>IF(AND(F20&gt;=5,N20&gt;=5),$AM$6,IF(OR(AND(F20&gt;=5,N20&gt;=4),AND(F20&gt;=4,N20&gt;=5)),$AL$6,IF(OR(F20&gt;=5,N20&gt;=5),$AK$6,$AJ$6)))</f>
        <v>1</v>
      </c>
      <c r="AJ19" s="15">
        <f>IF(AND(N20&gt;=5,V20&gt;=5),$AM$6,IF(OR(AND(N20&gt;=5,V20&gt;=4),AND(N20&gt;=4,V20&gt;=5)),$AL$6,IF(OR(N20&gt;=5,V20&gt;=5),$AK$6,$AJ$6)))</f>
        <v>1</v>
      </c>
      <c r="AK19" s="14"/>
    </row>
    <row r="20" spans="1:37" ht="18.75" customHeight="1" x14ac:dyDescent="0.3">
      <c r="A20" s="48"/>
      <c r="B20" s="127">
        <f>IF(OR(B17=$AH$8,D17=$AH$8),IF(F20&gt;=5,$AK$8,$AJ$8),0)</f>
        <v>0</v>
      </c>
      <c r="C20" s="127"/>
      <c r="D20" s="127"/>
      <c r="E20" s="127"/>
      <c r="F20" s="108">
        <f>VLOOKUP(F17,기준!$B:$C,2,FALSE)</f>
        <v>2</v>
      </c>
      <c r="G20" s="108"/>
      <c r="H20" s="108"/>
      <c r="I20" s="108"/>
      <c r="J20" s="109">
        <f>AI20</f>
        <v>0.3</v>
      </c>
      <c r="K20" s="109"/>
      <c r="L20" s="109"/>
      <c r="M20" s="109"/>
      <c r="N20" s="108">
        <f>VLOOKUP(N17,기준!$B:$C,2,FALSE)</f>
        <v>2.8</v>
      </c>
      <c r="O20" s="108"/>
      <c r="P20" s="108"/>
      <c r="Q20" s="108"/>
      <c r="R20" s="109">
        <f>AJ20</f>
        <v>0.3</v>
      </c>
      <c r="S20" s="109"/>
      <c r="T20" s="109"/>
      <c r="U20" s="109"/>
      <c r="V20" s="108">
        <f>VLOOKUP(V17,기준!$B:$C,2,FALSE)</f>
        <v>2.5</v>
      </c>
      <c r="W20" s="108"/>
      <c r="X20" s="108"/>
      <c r="Y20" s="108"/>
      <c r="Z20" s="126"/>
      <c r="AB20" s="83"/>
      <c r="AC20" s="31">
        <f>H22</f>
        <v>0</v>
      </c>
      <c r="AD20" s="31">
        <f>COUNTIF($AC$4:AC$22,AC20)</f>
        <v>8</v>
      </c>
      <c r="AE20" s="31"/>
      <c r="AF20" s="30" t="str">
        <f t="shared" si="0"/>
        <v/>
      </c>
      <c r="AG20" s="30"/>
      <c r="AH20" s="16" t="s">
        <v>29</v>
      </c>
      <c r="AI20" s="16">
        <f>INDEX($AJ$7:$AM$12,AI18,AI19)</f>
        <v>0.3</v>
      </c>
      <c r="AJ20" s="16">
        <f>INDEX($AJ$7:$AM$12,AJ18,AJ19)</f>
        <v>0.3</v>
      </c>
      <c r="AK20" s="14"/>
    </row>
    <row r="21" spans="1:37" ht="18.75" customHeight="1" x14ac:dyDescent="0.3">
      <c r="A21" s="49"/>
      <c r="B21" s="17"/>
      <c r="C21" s="94"/>
      <c r="D21" s="94"/>
      <c r="E21" s="18"/>
      <c r="F21" s="17"/>
      <c r="G21" s="94"/>
      <c r="H21" s="94"/>
      <c r="I21" s="18"/>
      <c r="J21" s="17"/>
      <c r="K21" s="94"/>
      <c r="L21" s="94"/>
      <c r="M21" s="18"/>
      <c r="N21" s="17"/>
      <c r="O21" s="94"/>
      <c r="P21" s="94"/>
      <c r="Q21" s="18"/>
      <c r="R21" s="17"/>
      <c r="S21" s="94"/>
      <c r="T21" s="94"/>
      <c r="U21" s="18"/>
      <c r="V21" s="17"/>
      <c r="W21" s="94"/>
      <c r="X21" s="94"/>
      <c r="Y21" s="18"/>
      <c r="Z21" s="35"/>
      <c r="AB21" s="83"/>
      <c r="AC21" s="32" t="str">
        <f>N22</f>
        <v>뒤공중두바퀴</v>
      </c>
      <c r="AD21" s="32">
        <f>COUNTIF($AC$4:AC$22,AC21)</f>
        <v>1</v>
      </c>
      <c r="AE21" s="32">
        <f>IF(N25&gt;=5, 1,0)</f>
        <v>1</v>
      </c>
      <c r="AF21" s="30" t="str">
        <f t="shared" si="0"/>
        <v/>
      </c>
      <c r="AG21" s="30"/>
      <c r="AK21" s="14"/>
    </row>
    <row r="22" spans="1:37" ht="18.75" customHeight="1" x14ac:dyDescent="0.3">
      <c r="A22" s="128" t="s">
        <v>50</v>
      </c>
      <c r="B22" s="129" t="s">
        <v>149</v>
      </c>
      <c r="C22" s="130"/>
      <c r="D22" s="130"/>
      <c r="E22" s="130"/>
      <c r="F22" s="130"/>
      <c r="G22" s="130"/>
      <c r="H22" s="60"/>
      <c r="I22" s="60"/>
      <c r="J22" s="60"/>
      <c r="K22" s="60"/>
      <c r="L22" s="60"/>
      <c r="M22" s="61"/>
      <c r="N22" s="135" t="s">
        <v>113</v>
      </c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24">
        <f>N25</f>
        <v>5.5</v>
      </c>
      <c r="AF22" s="30" t="str">
        <f>IF(SUM(AE4:AE21)&gt;1,"5점이상 기술 "&amp;SUM(AE4:AE21)&amp;"회 사용되었습니다","")</f>
        <v>5점이상 기술 3회 사용되었습니다</v>
      </c>
      <c r="AG22" s="30"/>
      <c r="AK22" s="14"/>
    </row>
    <row r="23" spans="1:37" ht="18.75" customHeight="1" x14ac:dyDescent="0.3">
      <c r="A23" s="48"/>
      <c r="B23" s="131"/>
      <c r="C23" s="132"/>
      <c r="D23" s="132"/>
      <c r="E23" s="132"/>
      <c r="F23" s="132"/>
      <c r="G23" s="132"/>
      <c r="H23" s="63"/>
      <c r="I23" s="63"/>
      <c r="J23" s="63"/>
      <c r="K23" s="63"/>
      <c r="L23" s="63"/>
      <c r="M23" s="64"/>
      <c r="N23" s="136"/>
      <c r="O23" s="136"/>
      <c r="P23" s="136"/>
      <c r="Q23" s="136"/>
      <c r="R23" s="136"/>
      <c r="S23" s="136"/>
      <c r="T23" s="136"/>
      <c r="U23" s="136"/>
      <c r="V23" s="136"/>
      <c r="W23" s="136"/>
      <c r="X23" s="136"/>
      <c r="Y23" s="136"/>
      <c r="Z23" s="125"/>
      <c r="AG23" s="30"/>
      <c r="AK23" s="14"/>
    </row>
    <row r="24" spans="1:37" ht="18.75" customHeight="1" x14ac:dyDescent="0.3">
      <c r="A24" s="48"/>
      <c r="B24" s="133"/>
      <c r="C24" s="134"/>
      <c r="D24" s="134"/>
      <c r="E24" s="134"/>
      <c r="F24" s="134"/>
      <c r="G24" s="134"/>
      <c r="H24" s="63"/>
      <c r="I24" s="63"/>
      <c r="J24" s="63"/>
      <c r="K24" s="63"/>
      <c r="L24" s="63"/>
      <c r="M24" s="64"/>
      <c r="N24" s="136"/>
      <c r="O24" s="136"/>
      <c r="P24" s="136"/>
      <c r="Q24" s="136"/>
      <c r="R24" s="136"/>
      <c r="S24" s="136"/>
      <c r="T24" s="136"/>
      <c r="U24" s="136"/>
      <c r="V24" s="136"/>
      <c r="W24" s="136"/>
      <c r="X24" s="136"/>
      <c r="Y24" s="136"/>
      <c r="Z24" s="125"/>
      <c r="AG24" s="30"/>
    </row>
    <row r="25" spans="1:37" ht="18.75" customHeight="1" x14ac:dyDescent="0.3">
      <c r="A25" s="48"/>
      <c r="B25" s="175">
        <f>IF(OR(B22=$AH$8,H22=$AH$8),IF(N25&gt;=5,$AK$8,$AJ$8),0)</f>
        <v>0</v>
      </c>
      <c r="C25" s="176"/>
      <c r="D25" s="176"/>
      <c r="E25" s="176"/>
      <c r="F25" s="176"/>
      <c r="G25" s="176"/>
      <c r="H25" s="176"/>
      <c r="I25" s="176"/>
      <c r="J25" s="176"/>
      <c r="K25" s="176"/>
      <c r="L25" s="176"/>
      <c r="M25" s="177"/>
      <c r="N25" s="85">
        <f>VLOOKUP(N22,기준!$B:$C,2,FALSE)</f>
        <v>5.5</v>
      </c>
      <c r="O25" s="85"/>
      <c r="P25" s="85"/>
      <c r="Q25" s="85"/>
      <c r="R25" s="85"/>
      <c r="S25" s="85"/>
      <c r="T25" s="85" t="e">
        <f>VLOOKUP(T22,기준!$B:$C,2,FALSE)</f>
        <v>#N/A</v>
      </c>
      <c r="U25" s="85"/>
      <c r="V25" s="85"/>
      <c r="W25" s="85"/>
      <c r="X25" s="85"/>
      <c r="Y25" s="85"/>
      <c r="Z25" s="126"/>
      <c r="AG25" s="30"/>
    </row>
    <row r="26" spans="1:37" ht="18.75" customHeight="1" x14ac:dyDescent="0.3">
      <c r="A26" s="49"/>
      <c r="B26" s="178"/>
      <c r="C26" s="179"/>
      <c r="D26" s="179"/>
      <c r="E26" s="180"/>
      <c r="F26" s="181"/>
      <c r="G26" s="179"/>
      <c r="H26" s="179"/>
      <c r="I26" s="180"/>
      <c r="J26" s="182"/>
      <c r="K26" s="183"/>
      <c r="L26" s="183"/>
      <c r="M26" s="184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35"/>
      <c r="AG26" s="30"/>
    </row>
    <row r="27" spans="1:37" ht="18.75" customHeight="1" x14ac:dyDescent="0.3">
      <c r="A27" s="162" t="s">
        <v>1</v>
      </c>
      <c r="B27" s="165">
        <f>Z12+Z22+Z17</f>
        <v>25.9</v>
      </c>
      <c r="C27" s="166"/>
      <c r="D27" s="166"/>
      <c r="E27" s="166"/>
      <c r="F27" s="166"/>
      <c r="G27" s="167"/>
      <c r="H27" s="172" t="s">
        <v>2</v>
      </c>
      <c r="I27" s="166"/>
      <c r="J27" s="166"/>
      <c r="K27" s="166"/>
      <c r="L27" s="166"/>
      <c r="M27" s="166"/>
      <c r="N27" s="166"/>
      <c r="O27" s="166"/>
      <c r="P27" s="166"/>
      <c r="Q27" s="166"/>
      <c r="R27" s="166"/>
      <c r="S27" s="167"/>
      <c r="T27" s="172" t="s">
        <v>3</v>
      </c>
      <c r="U27" s="166"/>
      <c r="V27" s="166"/>
      <c r="W27" s="166"/>
      <c r="X27" s="166"/>
      <c r="Y27" s="166"/>
      <c r="Z27" s="141"/>
      <c r="AG27" s="30"/>
    </row>
    <row r="28" spans="1:37" ht="18.75" customHeight="1" x14ac:dyDescent="0.3">
      <c r="A28" s="163"/>
      <c r="B28" s="168"/>
      <c r="C28" s="168"/>
      <c r="D28" s="168"/>
      <c r="E28" s="168"/>
      <c r="F28" s="168"/>
      <c r="G28" s="169"/>
      <c r="H28" s="173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9"/>
      <c r="T28" s="173"/>
      <c r="U28" s="168"/>
      <c r="V28" s="168"/>
      <c r="W28" s="168"/>
      <c r="X28" s="168"/>
      <c r="Y28" s="168"/>
      <c r="Z28" s="142"/>
      <c r="AG28" s="30"/>
      <c r="AH28" s="14"/>
      <c r="AI28" s="14"/>
      <c r="AJ28" s="14"/>
    </row>
    <row r="29" spans="1:37" ht="18.75" customHeight="1" x14ac:dyDescent="0.3">
      <c r="A29" s="164"/>
      <c r="B29" s="170"/>
      <c r="C29" s="170"/>
      <c r="D29" s="170"/>
      <c r="E29" s="170"/>
      <c r="F29" s="170"/>
      <c r="G29" s="171"/>
      <c r="H29" s="174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1"/>
      <c r="T29" s="174"/>
      <c r="U29" s="170"/>
      <c r="V29" s="170"/>
      <c r="W29" s="170"/>
      <c r="X29" s="170"/>
      <c r="Y29" s="170"/>
      <c r="Z29" s="143"/>
      <c r="AG29" s="30"/>
      <c r="AH29" s="14"/>
      <c r="AI29" s="14"/>
      <c r="AJ29" s="14"/>
    </row>
    <row r="30" spans="1:37" ht="18.75" customHeight="1" x14ac:dyDescent="0.3">
      <c r="A30" s="144" t="s">
        <v>10</v>
      </c>
      <c r="B30" s="145"/>
      <c r="C30" s="145"/>
      <c r="D30" s="145"/>
      <c r="E30" s="145"/>
      <c r="F30" s="145"/>
      <c r="G30" s="146"/>
      <c r="H30" s="153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54"/>
      <c r="AG30" s="30"/>
      <c r="AH30" s="14"/>
      <c r="AI30" s="14"/>
      <c r="AJ30" s="14"/>
    </row>
    <row r="31" spans="1:37" ht="18.75" customHeight="1" x14ac:dyDescent="0.3">
      <c r="A31" s="147"/>
      <c r="B31" s="148"/>
      <c r="C31" s="148"/>
      <c r="D31" s="148"/>
      <c r="E31" s="148"/>
      <c r="F31" s="148"/>
      <c r="G31" s="149"/>
      <c r="H31" s="155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8"/>
      <c r="T31" s="148"/>
      <c r="U31" s="148"/>
      <c r="V31" s="148"/>
      <c r="W31" s="148"/>
      <c r="X31" s="148"/>
      <c r="Y31" s="148"/>
      <c r="Z31" s="156"/>
      <c r="AG31" s="30"/>
      <c r="AH31" s="14"/>
      <c r="AI31" s="14"/>
      <c r="AJ31" s="14"/>
    </row>
    <row r="32" spans="1:37" ht="18.75" customHeight="1" thickBot="1" x14ac:dyDescent="0.35">
      <c r="A32" s="150"/>
      <c r="B32" s="151"/>
      <c r="C32" s="151"/>
      <c r="D32" s="151"/>
      <c r="E32" s="151"/>
      <c r="F32" s="151"/>
      <c r="G32" s="152"/>
      <c r="H32" s="157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1"/>
      <c r="X32" s="151"/>
      <c r="Y32" s="151"/>
      <c r="Z32" s="158"/>
      <c r="AG32" s="30"/>
    </row>
    <row r="33" spans="33:33" ht="18.75" customHeight="1" x14ac:dyDescent="0.3">
      <c r="AG33" s="30"/>
    </row>
    <row r="34" spans="33:33" ht="18.75" customHeight="1" x14ac:dyDescent="0.3">
      <c r="AG34" s="30"/>
    </row>
    <row r="35" spans="33:33" ht="18.75" customHeight="1" x14ac:dyDescent="0.3">
      <c r="AG35" s="30"/>
    </row>
    <row r="36" spans="33:33" ht="18.75" customHeight="1" x14ac:dyDescent="0.3">
      <c r="AG36" s="30"/>
    </row>
    <row r="37" spans="33:33" ht="18.75" customHeight="1" x14ac:dyDescent="0.3">
      <c r="AG37" s="30"/>
    </row>
    <row r="38" spans="33:33" ht="18.75" customHeight="1" x14ac:dyDescent="0.3">
      <c r="AG38" s="30"/>
    </row>
    <row r="39" spans="33:33" ht="18.75" customHeight="1" x14ac:dyDescent="0.3">
      <c r="AG39" s="30"/>
    </row>
    <row r="40" spans="33:33" ht="18.75" customHeight="1" x14ac:dyDescent="0.3">
      <c r="AG40" s="30"/>
    </row>
    <row r="41" spans="33:33" ht="18.75" customHeight="1" x14ac:dyDescent="0.3">
      <c r="AG41" s="30"/>
    </row>
    <row r="42" spans="33:33" ht="18.75" customHeight="1" x14ac:dyDescent="0.3">
      <c r="AG42" s="30"/>
    </row>
    <row r="43" spans="33:33" ht="18.75" customHeight="1" x14ac:dyDescent="0.3">
      <c r="AG43" s="30"/>
    </row>
    <row r="44" spans="33:33" ht="18.75" customHeight="1" x14ac:dyDescent="0.3"/>
    <row r="45" spans="33:33" ht="18.75" customHeight="1" x14ac:dyDescent="0.3"/>
    <row r="46" spans="33:33" ht="18.75" customHeight="1" x14ac:dyDescent="0.3"/>
    <row r="47" spans="33:33" ht="18.75" customHeight="1" x14ac:dyDescent="0.3"/>
    <row r="48" spans="33:33" ht="18.75" customHeight="1" x14ac:dyDescent="0.3"/>
    <row r="49" ht="18.75" customHeight="1" x14ac:dyDescent="0.3"/>
    <row r="50" ht="18.75" customHeight="1" x14ac:dyDescent="0.3"/>
    <row r="51" ht="18.75" customHeight="1" x14ac:dyDescent="0.3"/>
    <row r="52" ht="18.75" customHeight="1" x14ac:dyDescent="0.3"/>
    <row r="53" ht="18.75" customHeight="1" x14ac:dyDescent="0.3"/>
    <row r="54" ht="18.75" customHeight="1" x14ac:dyDescent="0.3"/>
    <row r="55" ht="18.75" customHeight="1" x14ac:dyDescent="0.3"/>
    <row r="56" ht="18.75" customHeight="1" x14ac:dyDescent="0.3"/>
    <row r="57" ht="18.75" customHeight="1" x14ac:dyDescent="0.3"/>
    <row r="58" ht="18.75" customHeight="1" x14ac:dyDescent="0.3"/>
  </sheetData>
  <sheetProtection algorithmName="SHA-512" hashValue="wQkuET7dDJY4O9vVht/k48AMtfbC+E3E1jZ0d3CHUSK4b0/GsrxMx0xi79c+haLs3VbGHa6CmoZW0pJHO5D3DA==" saltValue="br2D+cFjkViqkn0J5FWffA==" spinCount="100000" sheet="1" selectLockedCells="1"/>
  <mergeCells count="88">
    <mergeCell ref="Z27:Z29"/>
    <mergeCell ref="A30:G32"/>
    <mergeCell ref="H30:Z32"/>
    <mergeCell ref="AB10:AB18"/>
    <mergeCell ref="AB4:AB9"/>
    <mergeCell ref="A27:A29"/>
    <mergeCell ref="B27:G29"/>
    <mergeCell ref="H27:M29"/>
    <mergeCell ref="N27:S29"/>
    <mergeCell ref="T27:Y29"/>
    <mergeCell ref="Z22:Z25"/>
    <mergeCell ref="B25:M25"/>
    <mergeCell ref="N25:Y25"/>
    <mergeCell ref="B26:E26"/>
    <mergeCell ref="F26:I26"/>
    <mergeCell ref="J26:M26"/>
    <mergeCell ref="Z17:Z20"/>
    <mergeCell ref="B20:E20"/>
    <mergeCell ref="A22:A26"/>
    <mergeCell ref="B22:G24"/>
    <mergeCell ref="H22:M24"/>
    <mergeCell ref="N22:Y24"/>
    <mergeCell ref="V17:Y19"/>
    <mergeCell ref="C21:D21"/>
    <mergeCell ref="N26:Y26"/>
    <mergeCell ref="N20:Q20"/>
    <mergeCell ref="R20:U20"/>
    <mergeCell ref="V20:Y20"/>
    <mergeCell ref="A17:A21"/>
    <mergeCell ref="D17:E19"/>
    <mergeCell ref="F17:I19"/>
    <mergeCell ref="J17:K19"/>
    <mergeCell ref="W21:X21"/>
    <mergeCell ref="T17:U18"/>
    <mergeCell ref="L17:M18"/>
    <mergeCell ref="L19:M19"/>
    <mergeCell ref="B17:C19"/>
    <mergeCell ref="N17:Q19"/>
    <mergeCell ref="R17:S19"/>
    <mergeCell ref="T19:U19"/>
    <mergeCell ref="N16:O16"/>
    <mergeCell ref="R16:S16"/>
    <mergeCell ref="T16:U16"/>
    <mergeCell ref="P16:Q16"/>
    <mergeCell ref="F20:I20"/>
    <mergeCell ref="J20:M20"/>
    <mergeCell ref="AM4:AM5"/>
    <mergeCell ref="A6:G6"/>
    <mergeCell ref="H6:S6"/>
    <mergeCell ref="T6:Z6"/>
    <mergeCell ref="A7:G8"/>
    <mergeCell ref="H7:S8"/>
    <mergeCell ref="T7:Z8"/>
    <mergeCell ref="AJ4:AJ5"/>
    <mergeCell ref="AK4:AK5"/>
    <mergeCell ref="AL4:AL5"/>
    <mergeCell ref="AB19:AB21"/>
    <mergeCell ref="B15:G15"/>
    <mergeCell ref="H15:M15"/>
    <mergeCell ref="N15:S15"/>
    <mergeCell ref="T15:Y15"/>
    <mergeCell ref="B16:C16"/>
    <mergeCell ref="Z12:Z15"/>
    <mergeCell ref="Q14:S14"/>
    <mergeCell ref="D16:E16"/>
    <mergeCell ref="G21:H21"/>
    <mergeCell ref="K21:L21"/>
    <mergeCell ref="O21:P21"/>
    <mergeCell ref="S21:T21"/>
    <mergeCell ref="F16:G16"/>
    <mergeCell ref="H16:I16"/>
    <mergeCell ref="J16:K16"/>
    <mergeCell ref="A1:Z2"/>
    <mergeCell ref="A3:Z3"/>
    <mergeCell ref="A4:Z5"/>
    <mergeCell ref="AH4:AI6"/>
    <mergeCell ref="A12:A16"/>
    <mergeCell ref="E12:G14"/>
    <mergeCell ref="H12:M14"/>
    <mergeCell ref="N12:P14"/>
    <mergeCell ref="B12:D14"/>
    <mergeCell ref="V16:W16"/>
    <mergeCell ref="X16:Y16"/>
    <mergeCell ref="A9:Z10"/>
    <mergeCell ref="Q12:S13"/>
    <mergeCell ref="A11:Y11"/>
    <mergeCell ref="T12:Y14"/>
    <mergeCell ref="L16:M16"/>
  </mergeCells>
  <phoneticPr fontId="4" type="noConversion"/>
  <conditionalFormatting sqref="AG4:AG43 AF4:AF22">
    <cfRule type="containsText" dxfId="1" priority="14" operator="containsText" text="초과">
      <formula>NOT(ISERROR(SEARCH("초과",AF4)))</formula>
    </cfRule>
  </conditionalFormatting>
  <conditionalFormatting sqref="AF4:AF22">
    <cfRule type="containsText" dxfId="0" priority="10" operator="containsText" text="회">
      <formula>NOT(ISERROR(SEARCH("회",AF4)))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09"/>
  <sheetViews>
    <sheetView view="pageBreakPreview" zoomScale="60" workbookViewId="0">
      <selection activeCell="B61" sqref="B61"/>
    </sheetView>
  </sheetViews>
  <sheetFormatPr defaultColWidth="9" defaultRowHeight="22.5" customHeight="1" x14ac:dyDescent="0.3"/>
  <cols>
    <col min="1" max="1" width="9.75" style="7" customWidth="1"/>
    <col min="2" max="2" width="46.5" style="9" customWidth="1"/>
    <col min="3" max="3" width="9" style="8"/>
    <col min="4" max="16384" width="9" style="1"/>
  </cols>
  <sheetData>
    <row r="1" spans="1:3" ht="22.5" customHeight="1" thickBot="1" x14ac:dyDescent="0.35">
      <c r="A1" s="10" t="s">
        <v>19</v>
      </c>
      <c r="B1" s="11" t="s">
        <v>17</v>
      </c>
      <c r="C1" s="12" t="s">
        <v>18</v>
      </c>
    </row>
    <row r="2" spans="1:3" ht="22.5" customHeight="1" thickTop="1" x14ac:dyDescent="0.3">
      <c r="A2" s="2"/>
      <c r="B2" s="25" t="s">
        <v>59</v>
      </c>
      <c r="C2" s="3">
        <v>0.7</v>
      </c>
    </row>
    <row r="3" spans="1:3" ht="22.5" customHeight="1" x14ac:dyDescent="0.3">
      <c r="A3" s="4"/>
      <c r="B3" s="24" t="s">
        <v>60</v>
      </c>
      <c r="C3" s="6">
        <v>1</v>
      </c>
    </row>
    <row r="4" spans="1:3" ht="22.5" customHeight="1" x14ac:dyDescent="0.3">
      <c r="A4" s="4"/>
      <c r="B4" s="24" t="s">
        <v>61</v>
      </c>
      <c r="C4" s="6">
        <v>1</v>
      </c>
    </row>
    <row r="5" spans="1:3" ht="22.5" customHeight="1" x14ac:dyDescent="0.3">
      <c r="A5" s="4"/>
      <c r="B5" s="24" t="s">
        <v>62</v>
      </c>
      <c r="C5" s="6">
        <v>1</v>
      </c>
    </row>
    <row r="6" spans="1:3" ht="22.5" customHeight="1" x14ac:dyDescent="0.3">
      <c r="A6" s="4"/>
      <c r="B6" s="24" t="s">
        <v>63</v>
      </c>
      <c r="C6" s="6">
        <v>1</v>
      </c>
    </row>
    <row r="7" spans="1:3" ht="22.5" customHeight="1" x14ac:dyDescent="0.3">
      <c r="A7" s="4"/>
      <c r="B7" s="24" t="s">
        <v>38</v>
      </c>
      <c r="C7" s="6">
        <v>1</v>
      </c>
    </row>
    <row r="8" spans="1:3" ht="22.5" customHeight="1" x14ac:dyDescent="0.3">
      <c r="A8" s="4"/>
      <c r="B8" s="24" t="s">
        <v>64</v>
      </c>
      <c r="C8" s="6">
        <v>1</v>
      </c>
    </row>
    <row r="9" spans="1:3" ht="22.5" customHeight="1" x14ac:dyDescent="0.3">
      <c r="A9" s="4"/>
      <c r="B9" s="24" t="s">
        <v>65</v>
      </c>
      <c r="C9" s="6">
        <v>1.3</v>
      </c>
    </row>
    <row r="10" spans="1:3" ht="22.5" customHeight="1" x14ac:dyDescent="0.3">
      <c r="A10" s="4"/>
      <c r="B10" s="24" t="s">
        <v>66</v>
      </c>
      <c r="C10" s="6">
        <v>1.3</v>
      </c>
    </row>
    <row r="11" spans="1:3" ht="22.5" customHeight="1" x14ac:dyDescent="0.3">
      <c r="A11" s="4"/>
      <c r="B11" s="24" t="s">
        <v>67</v>
      </c>
      <c r="C11" s="6">
        <v>1.3</v>
      </c>
    </row>
    <row r="12" spans="1:3" ht="22.5" customHeight="1" x14ac:dyDescent="0.3">
      <c r="A12" s="4"/>
      <c r="B12" s="24" t="s">
        <v>68</v>
      </c>
      <c r="C12" s="6">
        <v>1.5</v>
      </c>
    </row>
    <row r="13" spans="1:3" ht="22.5" customHeight="1" x14ac:dyDescent="0.3">
      <c r="A13" s="4"/>
      <c r="B13" s="24" t="s">
        <v>39</v>
      </c>
      <c r="C13" s="6">
        <v>1.5</v>
      </c>
    </row>
    <row r="14" spans="1:3" ht="22.5" customHeight="1" x14ac:dyDescent="0.3">
      <c r="A14" s="4"/>
      <c r="B14" s="24" t="s">
        <v>40</v>
      </c>
      <c r="C14" s="6">
        <v>1.5</v>
      </c>
    </row>
    <row r="15" spans="1:3" ht="22.5" customHeight="1" x14ac:dyDescent="0.3">
      <c r="A15" s="4"/>
      <c r="B15" s="24" t="s">
        <v>69</v>
      </c>
      <c r="C15" s="6">
        <v>1.5</v>
      </c>
    </row>
    <row r="16" spans="1:3" ht="22.5" customHeight="1" x14ac:dyDescent="0.3">
      <c r="A16" s="4"/>
      <c r="B16" s="24" t="s">
        <v>70</v>
      </c>
      <c r="C16" s="6">
        <v>1.8</v>
      </c>
    </row>
    <row r="17" spans="1:3" ht="22.5" customHeight="1" x14ac:dyDescent="0.3">
      <c r="A17" s="4"/>
      <c r="B17" s="24" t="s">
        <v>71</v>
      </c>
      <c r="C17" s="6">
        <v>2</v>
      </c>
    </row>
    <row r="18" spans="1:3" ht="22.5" customHeight="1" x14ac:dyDescent="0.3">
      <c r="A18" s="4"/>
      <c r="B18" s="24" t="s">
        <v>45</v>
      </c>
      <c r="C18" s="6">
        <v>2</v>
      </c>
    </row>
    <row r="19" spans="1:3" ht="22.5" customHeight="1" x14ac:dyDescent="0.3">
      <c r="A19" s="4"/>
      <c r="B19" s="24" t="s">
        <v>72</v>
      </c>
      <c r="C19" s="6">
        <v>2.2999999999999998</v>
      </c>
    </row>
    <row r="20" spans="1:3" ht="22.5" customHeight="1" x14ac:dyDescent="0.3">
      <c r="A20" s="4"/>
      <c r="B20" s="24" t="s">
        <v>11</v>
      </c>
      <c r="C20" s="6">
        <v>2.2999999999999998</v>
      </c>
    </row>
    <row r="21" spans="1:3" ht="22.5" customHeight="1" x14ac:dyDescent="0.3">
      <c r="A21" s="4"/>
      <c r="B21" s="24" t="s">
        <v>41</v>
      </c>
      <c r="C21" s="6">
        <v>2.5</v>
      </c>
    </row>
    <row r="22" spans="1:3" ht="22.5" customHeight="1" x14ac:dyDescent="0.3">
      <c r="A22" s="4"/>
      <c r="B22" s="24" t="s">
        <v>132</v>
      </c>
      <c r="C22" s="6">
        <v>2.5</v>
      </c>
    </row>
    <row r="23" spans="1:3" ht="22.5" customHeight="1" x14ac:dyDescent="0.3">
      <c r="A23" s="4"/>
      <c r="B23" s="24" t="s">
        <v>73</v>
      </c>
      <c r="C23" s="6">
        <v>2.8</v>
      </c>
    </row>
    <row r="24" spans="1:3" ht="22.5" customHeight="1" x14ac:dyDescent="0.3">
      <c r="A24" s="4"/>
      <c r="B24" s="24" t="s">
        <v>74</v>
      </c>
      <c r="C24" s="6">
        <v>2.8</v>
      </c>
    </row>
    <row r="25" spans="1:3" ht="22.5" customHeight="1" x14ac:dyDescent="0.3">
      <c r="A25" s="4"/>
      <c r="B25" s="24" t="s">
        <v>75</v>
      </c>
      <c r="C25" s="6">
        <v>2.8</v>
      </c>
    </row>
    <row r="26" spans="1:3" ht="22.5" customHeight="1" x14ac:dyDescent="0.3">
      <c r="A26" s="4"/>
      <c r="B26" s="24" t="s">
        <v>37</v>
      </c>
      <c r="C26" s="6">
        <v>2.8</v>
      </c>
    </row>
    <row r="27" spans="1:3" ht="22.5" customHeight="1" x14ac:dyDescent="0.3">
      <c r="A27" s="4"/>
      <c r="B27" s="24" t="s">
        <v>134</v>
      </c>
      <c r="C27" s="6" t="s">
        <v>135</v>
      </c>
    </row>
    <row r="28" spans="1:3" ht="22.5" customHeight="1" x14ac:dyDescent="0.3">
      <c r="A28" s="4"/>
      <c r="B28" s="24" t="s">
        <v>36</v>
      </c>
      <c r="C28" s="6">
        <v>2.8</v>
      </c>
    </row>
    <row r="29" spans="1:3" ht="22.5" customHeight="1" x14ac:dyDescent="0.3">
      <c r="A29" s="4"/>
      <c r="B29" s="24" t="s">
        <v>126</v>
      </c>
      <c r="C29" s="6">
        <v>3</v>
      </c>
    </row>
    <row r="30" spans="1:3" ht="22.5" customHeight="1" x14ac:dyDescent="0.3">
      <c r="A30" s="4"/>
      <c r="B30" s="24" t="s">
        <v>76</v>
      </c>
      <c r="C30" s="6">
        <v>3</v>
      </c>
    </row>
    <row r="31" spans="1:3" ht="22.5" customHeight="1" x14ac:dyDescent="0.3">
      <c r="A31" s="4"/>
      <c r="B31" s="24" t="s">
        <v>128</v>
      </c>
      <c r="C31" s="6">
        <v>3</v>
      </c>
    </row>
    <row r="32" spans="1:3" ht="22.5" customHeight="1" x14ac:dyDescent="0.3">
      <c r="A32" s="4"/>
      <c r="B32" s="24" t="s">
        <v>77</v>
      </c>
      <c r="C32" s="6">
        <v>3.1</v>
      </c>
    </row>
    <row r="33" spans="1:3" ht="22.5" customHeight="1" x14ac:dyDescent="0.3">
      <c r="A33" s="4"/>
      <c r="B33" s="24" t="s">
        <v>78</v>
      </c>
      <c r="C33" s="6">
        <v>3.1</v>
      </c>
    </row>
    <row r="34" spans="1:3" ht="22.5" customHeight="1" x14ac:dyDescent="0.3">
      <c r="A34" s="4"/>
      <c r="B34" s="24" t="s">
        <v>12</v>
      </c>
      <c r="C34" s="6">
        <v>3.2</v>
      </c>
    </row>
    <row r="35" spans="1:3" ht="22.5" customHeight="1" x14ac:dyDescent="0.3">
      <c r="A35" s="4"/>
      <c r="B35" s="24" t="s">
        <v>79</v>
      </c>
      <c r="C35" s="6">
        <v>3.3</v>
      </c>
    </row>
    <row r="36" spans="1:3" ht="22.5" customHeight="1" x14ac:dyDescent="0.3">
      <c r="A36" s="4"/>
      <c r="B36" s="24" t="s">
        <v>80</v>
      </c>
      <c r="C36" s="6">
        <v>3.3</v>
      </c>
    </row>
    <row r="37" spans="1:3" ht="22.5" customHeight="1" x14ac:dyDescent="0.3">
      <c r="A37" s="4"/>
      <c r="B37" s="24" t="s">
        <v>81</v>
      </c>
      <c r="C37" s="6">
        <v>3.3</v>
      </c>
    </row>
    <row r="38" spans="1:3" ht="22.5" customHeight="1" x14ac:dyDescent="0.3">
      <c r="A38" s="4"/>
      <c r="B38" s="24" t="s">
        <v>82</v>
      </c>
      <c r="C38" s="6">
        <v>3.3</v>
      </c>
    </row>
    <row r="39" spans="1:3" ht="22.5" customHeight="1" x14ac:dyDescent="0.3">
      <c r="A39" s="4"/>
      <c r="B39" s="24" t="s">
        <v>83</v>
      </c>
      <c r="C39" s="6">
        <v>3.3</v>
      </c>
    </row>
    <row r="40" spans="1:3" ht="22.5" customHeight="1" x14ac:dyDescent="0.3">
      <c r="A40" s="4"/>
      <c r="B40" s="24" t="s">
        <v>133</v>
      </c>
      <c r="C40" s="6">
        <v>3.3</v>
      </c>
    </row>
    <row r="41" spans="1:3" ht="22.5" customHeight="1" x14ac:dyDescent="0.3">
      <c r="A41" s="4"/>
      <c r="B41" s="24" t="s">
        <v>136</v>
      </c>
      <c r="C41" s="6">
        <v>3.3</v>
      </c>
    </row>
    <row r="42" spans="1:3" ht="22.5" customHeight="1" x14ac:dyDescent="0.3">
      <c r="A42" s="4"/>
      <c r="B42" s="24" t="s">
        <v>84</v>
      </c>
      <c r="C42" s="6">
        <v>3.3</v>
      </c>
    </row>
    <row r="43" spans="1:3" ht="22.5" customHeight="1" x14ac:dyDescent="0.3">
      <c r="A43" s="4"/>
      <c r="B43" s="24" t="s">
        <v>85</v>
      </c>
      <c r="C43" s="6">
        <v>3.3</v>
      </c>
    </row>
    <row r="44" spans="1:3" ht="22.5" customHeight="1" x14ac:dyDescent="0.3">
      <c r="A44" s="4"/>
      <c r="B44" s="24" t="s">
        <v>86</v>
      </c>
      <c r="C44" s="6">
        <v>3.3</v>
      </c>
    </row>
    <row r="45" spans="1:3" ht="22.5" customHeight="1" x14ac:dyDescent="0.3">
      <c r="A45" s="4"/>
      <c r="B45" s="24" t="s">
        <v>137</v>
      </c>
      <c r="C45" s="6">
        <v>3.3</v>
      </c>
    </row>
    <row r="46" spans="1:3" ht="22.5" customHeight="1" x14ac:dyDescent="0.3">
      <c r="A46" s="4"/>
      <c r="B46" s="24" t="s">
        <v>87</v>
      </c>
      <c r="C46" s="6">
        <v>3.5</v>
      </c>
    </row>
    <row r="47" spans="1:3" ht="22.5" customHeight="1" x14ac:dyDescent="0.3">
      <c r="A47" s="4"/>
      <c r="B47" s="24" t="s">
        <v>88</v>
      </c>
      <c r="C47" s="6">
        <v>3.5</v>
      </c>
    </row>
    <row r="48" spans="1:3" ht="22.5" customHeight="1" x14ac:dyDescent="0.3">
      <c r="A48" s="4"/>
      <c r="B48" s="24" t="s">
        <v>89</v>
      </c>
      <c r="C48" s="6">
        <v>3.5</v>
      </c>
    </row>
    <row r="49" spans="1:3" ht="22.5" customHeight="1" x14ac:dyDescent="0.3">
      <c r="A49" s="4"/>
      <c r="B49" s="24" t="s">
        <v>13</v>
      </c>
      <c r="C49" s="6">
        <v>3.5</v>
      </c>
    </row>
    <row r="50" spans="1:3" ht="22.5" customHeight="1" x14ac:dyDescent="0.3">
      <c r="A50" s="4"/>
      <c r="B50" s="24" t="s">
        <v>90</v>
      </c>
      <c r="C50" s="6">
        <v>3.6</v>
      </c>
    </row>
    <row r="51" spans="1:3" ht="22.5" customHeight="1" x14ac:dyDescent="0.3">
      <c r="A51" s="4"/>
      <c r="B51" s="24" t="s">
        <v>91</v>
      </c>
      <c r="C51" s="6">
        <v>3.6</v>
      </c>
    </row>
    <row r="52" spans="1:3" ht="22.5" customHeight="1" x14ac:dyDescent="0.3">
      <c r="A52" s="4"/>
      <c r="B52" s="24" t="s">
        <v>92</v>
      </c>
      <c r="C52" s="6">
        <v>3.8</v>
      </c>
    </row>
    <row r="53" spans="1:3" ht="22.5" customHeight="1" x14ac:dyDescent="0.3">
      <c r="A53" s="4"/>
      <c r="B53" s="24" t="s">
        <v>93</v>
      </c>
      <c r="C53" s="6">
        <v>3.8</v>
      </c>
    </row>
    <row r="54" spans="1:3" ht="22.5" customHeight="1" x14ac:dyDescent="0.3">
      <c r="A54" s="4"/>
      <c r="B54" s="24" t="s">
        <v>94</v>
      </c>
      <c r="C54" s="6">
        <v>3.8</v>
      </c>
    </row>
    <row r="55" spans="1:3" ht="22.5" customHeight="1" x14ac:dyDescent="0.3">
      <c r="A55" s="4"/>
      <c r="B55" s="24" t="s">
        <v>95</v>
      </c>
      <c r="C55" s="6">
        <v>4</v>
      </c>
    </row>
    <row r="56" spans="1:3" ht="22.5" customHeight="1" x14ac:dyDescent="0.3">
      <c r="A56" s="4"/>
      <c r="B56" s="24" t="s">
        <v>96</v>
      </c>
      <c r="C56" s="6">
        <v>4</v>
      </c>
    </row>
    <row r="57" spans="1:3" ht="22.5" customHeight="1" x14ac:dyDescent="0.3">
      <c r="A57" s="4"/>
      <c r="B57" s="24" t="s">
        <v>43</v>
      </c>
      <c r="C57" s="6">
        <v>4</v>
      </c>
    </row>
    <row r="58" spans="1:3" ht="22.5" customHeight="1" x14ac:dyDescent="0.3">
      <c r="A58" s="4"/>
      <c r="B58" s="24" t="s">
        <v>42</v>
      </c>
      <c r="C58" s="6">
        <v>4</v>
      </c>
    </row>
    <row r="59" spans="1:3" ht="22.5" customHeight="1" x14ac:dyDescent="0.3">
      <c r="A59" s="4"/>
      <c r="B59" s="24" t="s">
        <v>138</v>
      </c>
      <c r="C59" s="6">
        <v>4.3</v>
      </c>
    </row>
    <row r="60" spans="1:3" ht="22.5" customHeight="1" x14ac:dyDescent="0.3">
      <c r="A60" s="4"/>
      <c r="B60" s="24" t="s">
        <v>139</v>
      </c>
      <c r="C60" s="6">
        <v>4.3</v>
      </c>
    </row>
    <row r="61" spans="1:3" ht="22.5" customHeight="1" x14ac:dyDescent="0.3">
      <c r="A61" s="4"/>
      <c r="B61" s="24" t="s">
        <v>97</v>
      </c>
      <c r="C61" s="6">
        <v>4.5</v>
      </c>
    </row>
    <row r="62" spans="1:3" ht="22.5" customHeight="1" x14ac:dyDescent="0.3">
      <c r="A62" s="4"/>
      <c r="B62" s="24" t="s">
        <v>129</v>
      </c>
      <c r="C62" s="6">
        <v>4.5</v>
      </c>
    </row>
    <row r="63" spans="1:3" ht="22.5" customHeight="1" x14ac:dyDescent="0.3">
      <c r="A63" s="4"/>
      <c r="B63" s="24" t="s">
        <v>98</v>
      </c>
      <c r="C63" s="6">
        <v>4.5</v>
      </c>
    </row>
    <row r="64" spans="1:3" ht="22.5" customHeight="1" x14ac:dyDescent="0.3">
      <c r="A64" s="4"/>
      <c r="B64" s="24" t="s">
        <v>21</v>
      </c>
      <c r="C64" s="6">
        <v>4.5</v>
      </c>
    </row>
    <row r="65" spans="1:3" ht="22.5" customHeight="1" x14ac:dyDescent="0.3">
      <c r="A65" s="4"/>
      <c r="B65" s="24" t="s">
        <v>99</v>
      </c>
      <c r="C65" s="6">
        <v>4.8</v>
      </c>
    </row>
    <row r="66" spans="1:3" ht="22.5" customHeight="1" x14ac:dyDescent="0.3">
      <c r="A66" s="4"/>
      <c r="B66" s="24" t="s">
        <v>100</v>
      </c>
      <c r="C66" s="6">
        <v>4.8</v>
      </c>
    </row>
    <row r="67" spans="1:3" ht="22.5" customHeight="1" x14ac:dyDescent="0.3">
      <c r="A67" s="4"/>
      <c r="B67" s="24" t="s">
        <v>14</v>
      </c>
      <c r="C67" s="6">
        <v>4.8</v>
      </c>
    </row>
    <row r="68" spans="1:3" ht="22.5" customHeight="1" x14ac:dyDescent="0.3">
      <c r="A68" s="4"/>
      <c r="B68" s="24" t="s">
        <v>101</v>
      </c>
      <c r="C68" s="6">
        <v>4.8</v>
      </c>
    </row>
    <row r="69" spans="1:3" ht="22.5" customHeight="1" x14ac:dyDescent="0.3">
      <c r="A69" s="4"/>
      <c r="B69" s="24" t="s">
        <v>102</v>
      </c>
      <c r="C69" s="6">
        <v>5</v>
      </c>
    </row>
    <row r="70" spans="1:3" ht="22.5" customHeight="1" x14ac:dyDescent="0.3">
      <c r="A70" s="4"/>
      <c r="B70" s="24" t="s">
        <v>103</v>
      </c>
      <c r="C70" s="6">
        <v>5</v>
      </c>
    </row>
    <row r="71" spans="1:3" ht="22.5" customHeight="1" x14ac:dyDescent="0.3">
      <c r="A71" s="4"/>
      <c r="B71" s="24" t="s">
        <v>104</v>
      </c>
      <c r="C71" s="6">
        <v>5</v>
      </c>
    </row>
    <row r="72" spans="1:3" ht="22.5" customHeight="1" x14ac:dyDescent="0.3">
      <c r="A72" s="4"/>
      <c r="B72" s="24" t="s">
        <v>140</v>
      </c>
      <c r="C72" s="6">
        <v>5</v>
      </c>
    </row>
    <row r="73" spans="1:3" ht="22.5" customHeight="1" x14ac:dyDescent="0.3">
      <c r="A73" s="4"/>
      <c r="B73" s="24" t="s">
        <v>16</v>
      </c>
      <c r="C73" s="6">
        <v>5.2</v>
      </c>
    </row>
    <row r="74" spans="1:3" ht="22.5" customHeight="1" x14ac:dyDescent="0.3">
      <c r="A74" s="4"/>
      <c r="B74" s="24" t="s">
        <v>105</v>
      </c>
      <c r="C74" s="6">
        <v>5.3</v>
      </c>
    </row>
    <row r="75" spans="1:3" ht="22.5" customHeight="1" x14ac:dyDescent="0.3">
      <c r="A75" s="4"/>
      <c r="B75" s="24" t="s">
        <v>106</v>
      </c>
      <c r="C75" s="6">
        <v>5.3</v>
      </c>
    </row>
    <row r="76" spans="1:3" ht="22.5" customHeight="1" x14ac:dyDescent="0.3">
      <c r="A76" s="4"/>
      <c r="B76" s="24" t="s">
        <v>130</v>
      </c>
      <c r="C76" s="6">
        <v>5.3</v>
      </c>
    </row>
    <row r="77" spans="1:3" ht="22.5" customHeight="1" x14ac:dyDescent="0.3">
      <c r="A77" s="4"/>
      <c r="B77" s="24" t="s">
        <v>131</v>
      </c>
      <c r="C77" s="6">
        <v>5.3</v>
      </c>
    </row>
    <row r="78" spans="1:3" ht="22.5" customHeight="1" x14ac:dyDescent="0.3">
      <c r="A78" s="4"/>
      <c r="B78" s="24" t="s">
        <v>107</v>
      </c>
      <c r="C78" s="6">
        <v>5.3</v>
      </c>
    </row>
    <row r="79" spans="1:3" ht="22.5" customHeight="1" x14ac:dyDescent="0.3">
      <c r="A79" s="4"/>
      <c r="B79" s="24" t="s">
        <v>108</v>
      </c>
      <c r="C79" s="6">
        <v>5.3</v>
      </c>
    </row>
    <row r="80" spans="1:3" ht="22.5" customHeight="1" x14ac:dyDescent="0.3">
      <c r="A80" s="4"/>
      <c r="B80" s="24" t="s">
        <v>35</v>
      </c>
      <c r="C80" s="6">
        <v>5.3</v>
      </c>
    </row>
    <row r="81" spans="1:3" ht="22.5" customHeight="1" x14ac:dyDescent="0.3">
      <c r="A81" s="4"/>
      <c r="B81" s="24" t="s">
        <v>34</v>
      </c>
      <c r="C81" s="6">
        <v>5.3</v>
      </c>
    </row>
    <row r="82" spans="1:3" ht="22.5" customHeight="1" x14ac:dyDescent="0.3">
      <c r="A82" s="4"/>
      <c r="B82" s="24" t="s">
        <v>141</v>
      </c>
      <c r="C82" s="6">
        <v>5.3</v>
      </c>
    </row>
    <row r="83" spans="1:3" ht="22.5" customHeight="1" x14ac:dyDescent="0.3">
      <c r="A83" s="4"/>
      <c r="B83" s="24" t="s">
        <v>109</v>
      </c>
      <c r="C83" s="6">
        <v>5.3</v>
      </c>
    </row>
    <row r="84" spans="1:3" ht="22.5" customHeight="1" x14ac:dyDescent="0.3">
      <c r="A84" s="4"/>
      <c r="B84" s="24" t="s">
        <v>142</v>
      </c>
      <c r="C84" s="6">
        <v>5.3</v>
      </c>
    </row>
    <row r="85" spans="1:3" ht="22.5" customHeight="1" x14ac:dyDescent="0.3">
      <c r="A85" s="4"/>
      <c r="B85" s="24" t="s">
        <v>110</v>
      </c>
      <c r="C85" s="6">
        <v>5.5</v>
      </c>
    </row>
    <row r="86" spans="1:3" ht="22.5" customHeight="1" x14ac:dyDescent="0.3">
      <c r="A86" s="4"/>
      <c r="B86" s="24" t="s">
        <v>111</v>
      </c>
      <c r="C86" s="6">
        <v>5.5</v>
      </c>
    </row>
    <row r="87" spans="1:3" ht="22.5" customHeight="1" x14ac:dyDescent="0.3">
      <c r="A87" s="4"/>
      <c r="B87" s="24" t="s">
        <v>112</v>
      </c>
      <c r="C87" s="6">
        <v>5.5</v>
      </c>
    </row>
    <row r="88" spans="1:3" ht="22.5" customHeight="1" x14ac:dyDescent="0.3">
      <c r="A88" s="4"/>
      <c r="B88" s="24" t="s">
        <v>15</v>
      </c>
      <c r="C88" s="6">
        <v>5.5</v>
      </c>
    </row>
    <row r="89" spans="1:3" ht="22.5" customHeight="1" x14ac:dyDescent="0.3">
      <c r="A89" s="4"/>
      <c r="B89" s="24" t="s">
        <v>113</v>
      </c>
      <c r="C89" s="6">
        <v>5.5</v>
      </c>
    </row>
    <row r="90" spans="1:3" ht="22.5" customHeight="1" x14ac:dyDescent="0.3">
      <c r="A90" s="4"/>
      <c r="B90" s="24" t="s">
        <v>143</v>
      </c>
      <c r="C90" s="6">
        <v>5.8</v>
      </c>
    </row>
    <row r="91" spans="1:3" ht="22.5" customHeight="1" x14ac:dyDescent="0.3">
      <c r="A91" s="4"/>
      <c r="B91" s="24" t="s">
        <v>144</v>
      </c>
      <c r="C91" s="6">
        <v>5.8</v>
      </c>
    </row>
    <row r="92" spans="1:3" ht="22.5" customHeight="1" x14ac:dyDescent="0.3">
      <c r="A92" s="4"/>
      <c r="B92" s="24" t="s">
        <v>114</v>
      </c>
      <c r="C92" s="6">
        <v>5.8</v>
      </c>
    </row>
    <row r="93" spans="1:3" ht="22.5" customHeight="1" x14ac:dyDescent="0.3">
      <c r="A93" s="4"/>
      <c r="B93" s="24" t="s">
        <v>115</v>
      </c>
      <c r="C93" s="6">
        <v>5.8</v>
      </c>
    </row>
    <row r="94" spans="1:3" ht="22.5" customHeight="1" x14ac:dyDescent="0.3">
      <c r="A94" s="4"/>
      <c r="B94" s="24" t="s">
        <v>116</v>
      </c>
      <c r="C94" s="6">
        <v>5.8</v>
      </c>
    </row>
    <row r="95" spans="1:3" ht="22.5" customHeight="1" x14ac:dyDescent="0.3">
      <c r="A95" s="4"/>
      <c r="B95" s="24" t="s">
        <v>117</v>
      </c>
      <c r="C95" s="6">
        <v>6</v>
      </c>
    </row>
    <row r="96" spans="1:3" ht="22.5" customHeight="1" x14ac:dyDescent="0.3">
      <c r="A96" s="4"/>
      <c r="B96" s="24" t="s">
        <v>118</v>
      </c>
      <c r="C96" s="6">
        <v>6</v>
      </c>
    </row>
    <row r="97" spans="1:3" ht="22.5" customHeight="1" x14ac:dyDescent="0.3">
      <c r="A97" s="4"/>
      <c r="B97" s="24" t="s">
        <v>44</v>
      </c>
      <c r="C97" s="6">
        <v>6</v>
      </c>
    </row>
    <row r="98" spans="1:3" ht="22.5" customHeight="1" x14ac:dyDescent="0.3">
      <c r="A98" s="4"/>
      <c r="B98" s="24" t="s">
        <v>127</v>
      </c>
      <c r="C98" s="6">
        <v>6</v>
      </c>
    </row>
    <row r="99" spans="1:3" ht="22.5" customHeight="1" x14ac:dyDescent="0.3">
      <c r="A99" s="4"/>
      <c r="B99" s="24" t="s">
        <v>145</v>
      </c>
      <c r="C99" s="6">
        <v>6.3</v>
      </c>
    </row>
    <row r="100" spans="1:3" ht="22.5" customHeight="1" x14ac:dyDescent="0.3">
      <c r="A100" s="4"/>
      <c r="B100" s="24" t="s">
        <v>146</v>
      </c>
      <c r="C100" s="6">
        <v>6.3</v>
      </c>
    </row>
    <row r="101" spans="1:3" ht="22.5" customHeight="1" x14ac:dyDescent="0.3">
      <c r="A101" s="4"/>
      <c r="B101" s="24" t="s">
        <v>119</v>
      </c>
      <c r="C101" s="6">
        <v>6.5</v>
      </c>
    </row>
    <row r="102" spans="1:3" ht="22.5" customHeight="1" x14ac:dyDescent="0.3">
      <c r="A102" s="4"/>
      <c r="B102" s="24" t="s">
        <v>120</v>
      </c>
      <c r="C102" s="6">
        <v>7</v>
      </c>
    </row>
    <row r="103" spans="1:3" ht="22.5" customHeight="1" x14ac:dyDescent="0.3">
      <c r="A103" s="4"/>
      <c r="B103" s="24" t="s">
        <v>121</v>
      </c>
      <c r="C103" s="6">
        <v>7</v>
      </c>
    </row>
    <row r="104" spans="1:3" ht="22.5" customHeight="1" x14ac:dyDescent="0.3">
      <c r="A104" s="4"/>
      <c r="B104" s="5" t="s">
        <v>147</v>
      </c>
      <c r="C104" s="6">
        <v>7.3</v>
      </c>
    </row>
    <row r="105" spans="1:3" ht="22.5" customHeight="1" x14ac:dyDescent="0.3">
      <c r="A105" s="4"/>
      <c r="B105" s="5" t="s">
        <v>148</v>
      </c>
      <c r="C105" s="6">
        <v>7.3</v>
      </c>
    </row>
    <row r="106" spans="1:3" ht="22.5" customHeight="1" x14ac:dyDescent="0.3">
      <c r="A106" s="4"/>
      <c r="B106" s="5"/>
      <c r="C106" s="6"/>
    </row>
    <row r="107" spans="1:3" ht="22.5" customHeight="1" x14ac:dyDescent="0.3">
      <c r="A107" s="4"/>
      <c r="B107" s="5"/>
      <c r="C107" s="6"/>
    </row>
    <row r="108" spans="1:3" ht="24" customHeight="1" x14ac:dyDescent="0.3">
      <c r="A108" s="4"/>
      <c r="B108" s="5"/>
      <c r="C108" s="6"/>
    </row>
    <row r="109" spans="1:3" ht="22.5" customHeight="1" x14ac:dyDescent="0.3">
      <c r="A109" s="4"/>
      <c r="B109" s="5"/>
      <c r="C109" s="6"/>
    </row>
  </sheetData>
  <sheetProtection algorithmName="SHA-512" hashValue="va9dSMeh3/JbN67YDkaP7iw7yQOah6AkTYM23drrYgIb4RsciaueQIP1PtjejAVia/NYg31WHZfvM/QEZ9dXXQ==" saltValue="FVxK3vB27K+SMUF39b6sBw==" spinCount="100000" sheet="1" selectLockedCells="1"/>
  <sortState ref="A2:C77">
    <sortCondition ref="C1"/>
  </sortState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3 line</vt:lpstr>
      <vt:lpstr>기준</vt:lpstr>
      <vt:lpstr>'3 line'!Print_Area</vt:lpstr>
      <vt:lpstr>기준!Print_Area</vt:lpstr>
      <vt:lpstr>기준!Print_Titles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KDB</dc:creator>
  <cp:lastModifiedBy>PCPLAZA</cp:lastModifiedBy>
  <cp:lastPrinted>2019-10-13T10:41:22Z</cp:lastPrinted>
  <dcterms:created xsi:type="dcterms:W3CDTF">2019-07-01T06:43:26Z</dcterms:created>
  <dcterms:modified xsi:type="dcterms:W3CDTF">2019-10-15T08:37:10Z</dcterms:modified>
</cp:coreProperties>
</file>